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3"/>
  </bookViews>
  <sheets>
    <sheet name="Gráfico1" sheetId="1" r:id="rId1"/>
    <sheet name="Gráfico2" sheetId="2" r:id="rId2"/>
    <sheet name="Gráfico3" sheetId="3" r:id="rId3"/>
    <sheet name="Hoja1" sheetId="4" r:id="rId4"/>
    <sheet name="Hoja2" sheetId="5" r:id="rId5"/>
  </sheets>
  <definedNames>
    <definedName name="_xlnm.Print_Area" localSheetId="4">'Hoja2'!$A$1:$H$154</definedName>
    <definedName name="_xlnm.Print_Titles" localSheetId="4">'Hoja2'!$5:$5</definedName>
  </definedNames>
  <calcPr fullCalcOnLoad="1"/>
</workbook>
</file>

<file path=xl/comments5.xml><?xml version="1.0" encoding="utf-8"?>
<comments xmlns="http://schemas.openxmlformats.org/spreadsheetml/2006/main">
  <authors>
    <author>GSUAREZ</author>
  </authors>
  <commentList>
    <comment ref="A52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Con Carta Nº JAA-0033/2010 DEL 27 DE ENERO DE 2009, SE REALIZA LA CORRECCIÓN DE INDEMNIZACIÓN </t>
        </r>
      </text>
    </comment>
  </commentList>
</comments>
</file>

<file path=xl/sharedStrings.xml><?xml version="1.0" encoding="utf-8"?>
<sst xmlns="http://schemas.openxmlformats.org/spreadsheetml/2006/main" count="182" uniqueCount="152">
  <si>
    <t>(En nuevos soles)</t>
  </si>
  <si>
    <t>AGOSTO</t>
  </si>
  <si>
    <t>SETIEMBRE</t>
  </si>
  <si>
    <t>OCTUBRE</t>
  </si>
  <si>
    <t>NOVIEMBRE</t>
  </si>
  <si>
    <t>DICIEMBRE</t>
  </si>
  <si>
    <t>LA POSITIVA</t>
  </si>
  <si>
    <t>MAPFRE PERU</t>
  </si>
  <si>
    <t>INTERSEGUROS</t>
  </si>
  <si>
    <t>EL PACIFICO PERUANO SUIZA</t>
  </si>
  <si>
    <t>RIMAC INTERNACIONAL</t>
  </si>
  <si>
    <t>Meses  /  Compañias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</si>
  <si>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</si>
  <si>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</si>
  <si>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</si>
  <si>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</si>
  <si>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</si>
  <si>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</si>
  <si>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</si>
  <si>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</si>
  <si>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>Sub Total</t>
  </si>
  <si>
    <t>EL PACIFICO</t>
  </si>
  <si>
    <t>RIMAC</t>
  </si>
  <si>
    <t>Meses / Compañias</t>
  </si>
  <si>
    <t>CUADRO DE INDEMNIZACIONES POR MUERTE NO COBRADAS</t>
  </si>
  <si>
    <t>NAVARRO CHUMPITAZ JUANA MARIA</t>
  </si>
  <si>
    <t>PUMA ESPINOZA VICTOR</t>
  </si>
  <si>
    <t>SALCEDO CHIRE WILLMER JOHN</t>
  </si>
  <si>
    <t>ROSMERY CARMELINA BENITES VASQUEZ</t>
  </si>
  <si>
    <t>PEDRO LIMACHE QUISPE</t>
  </si>
  <si>
    <t>YAJAHUANCA CALVAY ROBERTO</t>
  </si>
  <si>
    <t>MARIA ELSA RISCO BRICEÑO</t>
  </si>
  <si>
    <t>MANUEL SIFUENTES CRISPIN</t>
  </si>
  <si>
    <t>GENARO RODRIGUEZ CABEZAS</t>
  </si>
  <si>
    <t>EVELYN MILENA DIAZ BACA</t>
  </si>
  <si>
    <t>CARLOS PALOMINO VALDIVIA</t>
  </si>
  <si>
    <t>YONEL CRISPIN</t>
  </si>
  <si>
    <t>DOMINGA MAMANI RAMOS</t>
  </si>
  <si>
    <t>JULIO ABARCA MENDOZA</t>
  </si>
  <si>
    <t>JOSE ZUÑIGA REVILLA</t>
  </si>
  <si>
    <t>ALJEMIRO FAQUIRAI ARIMUYA</t>
  </si>
  <si>
    <t>MARTHA CHAVEZ COCHACHE</t>
  </si>
  <si>
    <t>VALENTIN BERECHE SANTOS</t>
  </si>
  <si>
    <t>MELQUEADES PACCO MAMANI</t>
  </si>
  <si>
    <t>CESAR BENJAMIN PELAEZ PELAEZ</t>
  </si>
  <si>
    <t>HUANCAHUARI HUARIPAUCAR MARCELINO</t>
  </si>
  <si>
    <t>HUAMAN ALIAGA PEDRO</t>
  </si>
  <si>
    <t>DEL CORRAL CAMACHO ALEJANDRINA</t>
  </si>
  <si>
    <t>ENRIQUE TARAZONA MACHUCA</t>
  </si>
  <si>
    <t>CARLOS OCTAVIO RAMIREZ CAVERO</t>
  </si>
  <si>
    <t>NN</t>
  </si>
  <si>
    <t>SANTOS SAMAME MALDONADO</t>
  </si>
  <si>
    <t>JUNIOR BLADIMIR RODRIGUEZ RUIZ</t>
  </si>
  <si>
    <t>FELIX SEBASTIAN AGAPITO AVILA</t>
  </si>
  <si>
    <t>LIZ FERRO HUARCAYA</t>
  </si>
  <si>
    <t>VALENTINA CHALLCO VDA. DE FONSECA</t>
  </si>
  <si>
    <t>JOSE AMADO GARCIA ARAKEDA</t>
  </si>
  <si>
    <t>Vasquez Teran Maria Mercedes</t>
  </si>
  <si>
    <t>Ludeña Chavez Julio Cesar</t>
  </si>
  <si>
    <t>Calsina Mansilla Roberta</t>
  </si>
  <si>
    <t>Chavez Villanueva Ernesto</t>
  </si>
  <si>
    <t>Chavez Salon Fernando Antonio</t>
  </si>
  <si>
    <t>Chavez Salon Diego</t>
  </si>
  <si>
    <t>Olivera Andahua Carlos Serapio</t>
  </si>
  <si>
    <t>Yataco Martinez Luis</t>
  </si>
  <si>
    <t>Cotrina Dexter Elena</t>
  </si>
  <si>
    <t>Carranza de la Cruz Francisco</t>
  </si>
  <si>
    <t>Palacios Quispe Margarita</t>
  </si>
  <si>
    <t>Vila Buendia Marcelina</t>
  </si>
  <si>
    <t>Diego Ferro Huarcaya</t>
  </si>
  <si>
    <t>Olano Chumacero Victor</t>
  </si>
  <si>
    <t>Rojas Alvarado Casimiro</t>
  </si>
  <si>
    <t>Agapito Gutierrez Sevilla</t>
  </si>
  <si>
    <t>AMALIA VERNALDO CANTARO</t>
  </si>
  <si>
    <t>JUANA RAMOS DE SALINAS</t>
  </si>
  <si>
    <t>DOMINGUEZ RIVAS PABLO</t>
  </si>
  <si>
    <t>VILCA BERNALES JESUS</t>
  </si>
  <si>
    <t>ESCATE ASCAMA AMADOR</t>
  </si>
  <si>
    <t>NN Poliza 3029990209184</t>
  </si>
  <si>
    <t>CARMELO THOMPSON MARTINEZ</t>
  </si>
  <si>
    <t>DAVID HUMBERTO SANTOS CARDONA</t>
  </si>
  <si>
    <t>GONZALES GARCIA JOSE LUIS</t>
  </si>
  <si>
    <t>QUISPE GAMARRA MARCO ANTONIO</t>
  </si>
  <si>
    <t>VALER CARPIO ALEJANDRO</t>
  </si>
  <si>
    <t>TORRICO VIERA GENARO</t>
  </si>
  <si>
    <t>BUSTINZA ALIAGA GERBER PABLO</t>
  </si>
  <si>
    <t>LLAMOCCA HUAMANCHA OCTAVIO</t>
  </si>
  <si>
    <t>ESTEBAN PEREZ JUAN AGURIO</t>
  </si>
  <si>
    <t>TICONA ROMAN FREDY WILDER</t>
  </si>
  <si>
    <t>LOPEZ NIEVEZ DONATO</t>
  </si>
  <si>
    <t>MOREY HORNA CAMILA</t>
  </si>
  <si>
    <t>CACERES GONZALES ENRIQUE MANUEL</t>
  </si>
  <si>
    <t>SUCLLE QUISPE NARCISA</t>
  </si>
  <si>
    <t>HEREDIA RAMOS ERNESTO</t>
  </si>
  <si>
    <t>SANCHEZ MIRANDA RUTH ANGELA</t>
  </si>
  <si>
    <t>CONDEMAYTA CAHUI JOVENCIO DIONISIO</t>
  </si>
  <si>
    <t>RELACIÓN DE INDEMNIZACIONES POR MUERTE NO COBRADAS</t>
  </si>
  <si>
    <t>GAVILAN CRISPIN VICTORIA</t>
  </si>
  <si>
    <t>BARTOLOME GARCIA FLORES</t>
  </si>
  <si>
    <t>JULIO FELIX GONZALES CORDOVA</t>
  </si>
  <si>
    <t>LEONIDAS GOMEZ HUAMANI</t>
  </si>
  <si>
    <t>HECTOR FELIX MISARES ALTAMIRANO</t>
  </si>
  <si>
    <t>EPIFANIO LUCIANO HUARCAYA ESTRADA</t>
  </si>
  <si>
    <t>NADIA MARISSA LOLI CASTILLO</t>
  </si>
  <si>
    <t>MARIANO CRUZ PAZ AGREDA</t>
  </si>
  <si>
    <t>HUMBERTO ORBEGOZO VARAS</t>
  </si>
  <si>
    <t>JOHN ALBERTO MEGO PRETELL</t>
  </si>
  <si>
    <t>DAVID MERINO VILCHEZ</t>
  </si>
  <si>
    <t>JUAN BAUTISTA RIOS GONZALES</t>
  </si>
  <si>
    <t>JOSE DAVID QUISPE CHALLCO</t>
  </si>
  <si>
    <t>FELIX MARAPE MENDOZA</t>
  </si>
  <si>
    <t>MOISES QUIÑONEZ SANTANDER</t>
  </si>
  <si>
    <t>MARJORY LEON LEDESMA</t>
  </si>
  <si>
    <t>SAMUEL LUCIO GONZALES FIGUEROA</t>
  </si>
  <si>
    <t>QUINTO CERONY BELTRAN</t>
  </si>
  <si>
    <t>GUTIERREZ LUJAN OTILIA LUCIA</t>
  </si>
  <si>
    <t>TRINIDAD SOLANO MAURA</t>
  </si>
  <si>
    <t>INFANTES VIGO ALMANZOR</t>
  </si>
  <si>
    <t>ARCOZ REYES FRANCISCA GRACIELA</t>
  </si>
  <si>
    <t>DOMINGUEZ PRUDENCIO LORENZO</t>
  </si>
  <si>
    <t>LOAYZA TORRES ARMANDO</t>
  </si>
  <si>
    <t>GRADOS GUARDAMINO TOMAS</t>
  </si>
  <si>
    <t>CHIAN ORTIZ RICARDO</t>
  </si>
  <si>
    <t>VARGAS GONZALES ABNER ODILO</t>
  </si>
  <si>
    <t>FLOREZ ASTETE HERMINIA</t>
  </si>
  <si>
    <t>TAYPE LOPEZ HERMELINDA</t>
  </si>
  <si>
    <t>DURAND QUINTANA CARLOS</t>
  </si>
  <si>
    <t>PINAZO BELLA SUSANA SOLEDAD</t>
  </si>
  <si>
    <t>MAMANI QUISPE ELOY</t>
  </si>
  <si>
    <t>LLANOS VILCHEZ JORGE LUIS</t>
  </si>
  <si>
    <t>VASQUEZ VASQUEZ SEGUNDO</t>
  </si>
  <si>
    <t>SALAZAR SANZON MARIA</t>
  </si>
  <si>
    <t>MONTOYA GAVINO GUDELIA</t>
  </si>
  <si>
    <t>CIRILA HUANCA DE JARA</t>
  </si>
  <si>
    <t>JULIA RAMIREZ DE LA CRUZ</t>
  </si>
  <si>
    <t>CHRISTOPHER EDUARDO CRISPIN COMUN</t>
  </si>
  <si>
    <t>JHON CHRISTHIAN HUICHO SOLIS</t>
  </si>
  <si>
    <t>GALINDO CACERES ALFONSO</t>
  </si>
  <si>
    <t>FLORES RODRIGUEZ VIRGILIA JUSTINA</t>
  </si>
  <si>
    <t>ZAPATA MARTINEZ CARLOS</t>
  </si>
  <si>
    <t>CISNEROS GUERRA JULIO BENJAMIN</t>
  </si>
  <si>
    <t>GONZALES PALACIOS ANGELICA</t>
  </si>
  <si>
    <t>ROSALES POMACHAGUA CIRILO</t>
  </si>
  <si>
    <t>HUERE CARHUARICRA ELEUTERIO</t>
  </si>
  <si>
    <t>MAGUINA GALINDO MANUEL FERNANDO</t>
  </si>
  <si>
    <t>MAXIMILIANO VARGAS SATURNINO TOMAS</t>
  </si>
  <si>
    <t>JOKE BUDDING FELS</t>
  </si>
  <si>
    <t>CHARLES HARRY ALCALDE VILCHEZ</t>
  </si>
  <si>
    <t>HUAYNALAYA PARIONA ROGELIO</t>
  </si>
  <si>
    <t>AL 31 DE DICIEMBRE DEL 2010</t>
  </si>
  <si>
    <t>ANEXO Nº 16</t>
  </si>
  <si>
    <t>ANEXO Nº 17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</si>
</sst>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[$-28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sz val="12"/>
      <name val="Arial"/>
      <family val="0"/>
    </font>
    <font>
      <sz val="10.25"/>
      <name val="Arial"/>
      <family val="0"/>
    </font>
    <font>
      <b/>
      <sz val="7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1.5"/>
      <name val="Arial"/>
      <family val="2"/>
    </font>
    <font>
      <b/>
      <sz val="9.5"/>
      <name val="Arial"/>
      <family val="2"/>
    </font>
    <font>
      <sz val="9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2" fillId="3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right" vertical="center" wrapText="1"/>
    </xf>
    <xf numFmtId="4" fontId="9" fillId="6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/>
    </xf>
    <xf numFmtId="4" fontId="9" fillId="6" borderId="5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/>
    </xf>
    <xf numFmtId="4" fontId="2" fillId="2" borderId="8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4" fontId="2" fillId="2" borderId="3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RECAUDACIÓN POR INDEMNIZACIÓN POR MUERTE</a:t>
            </a:r>
          </a:p>
        </c:rich>
      </c:tx>
      <c:layout>
        <c:manualLayout>
          <c:xMode val="factor"/>
          <c:yMode val="factor"/>
          <c:x val="-0.006"/>
          <c:y val="0.04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5"/>
          <c:y val="0.236"/>
          <c:w val="0.56375"/>
          <c:h val="0.3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Hoja1!$B$6:$F$6</c:f>
              <c:strCache>
                <c:ptCount val="5"/>
                <c:pt idx="0">
                  <c:v>LA POSITIVA</c:v>
                </c:pt>
                <c:pt idx="1">
                  <c:v>MAPFRE PERU</c:v>
                </c:pt>
                <c:pt idx="2">
                  <c:v>INTERSEGUROS</c:v>
                </c:pt>
                <c:pt idx="3">
                  <c:v>EL PACIFICO</c:v>
                </c:pt>
                <c:pt idx="4">
                  <c:v>RIMAC</c:v>
                </c:pt>
              </c:strCache>
            </c:strRef>
          </c:cat>
          <c:val>
            <c:numRef>
              <c:f>Hoja1!$B$19:$F$19</c:f>
              <c:numCache>
                <c:ptCount val="5"/>
                <c:pt idx="0">
                  <c:v>235800</c:v>
                </c:pt>
                <c:pt idx="1">
                  <c:v>451600.1</c:v>
                </c:pt>
                <c:pt idx="2">
                  <c:v>28000</c:v>
                </c:pt>
                <c:pt idx="3">
                  <c:v>360200</c:v>
                </c:pt>
                <c:pt idx="4">
                  <c:v>718633.34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75"/>
          <c:y val="0.71975"/>
          <c:w val="0.57"/>
          <c:h val="0.05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latin typeface="Arial"/>
                <a:ea typeface="Arial"/>
                <a:cs typeface="Arial"/>
              </a:rPr>
              <a:t>RECAUDACIÓN MENSUAL POR INDEMNIZACIÓN POR MUERTE</a:t>
            </a:r>
          </a:p>
        </c:rich>
      </c:tx>
      <c:layout>
        <c:manualLayout>
          <c:xMode val="factor"/>
          <c:yMode val="factor"/>
          <c:x val="0.032"/>
          <c:y val="-0.002"/>
        </c:manualLayout>
      </c:layout>
      <c:spPr>
        <a:noFill/>
        <a:ln>
          <a:noFill/>
        </a:ln>
      </c:spPr>
    </c:title>
    <c:view3D>
      <c:rotX val="44"/>
      <c:rotY val="44"/>
      <c:depthPercent val="100"/>
      <c:rAngAx val="1"/>
    </c:view3D>
    <c:plotArea>
      <c:layout>
        <c:manualLayout>
          <c:xMode val="edge"/>
          <c:yMode val="edge"/>
          <c:x val="0.00225"/>
          <c:y val="0.07925"/>
          <c:w val="0.99775"/>
          <c:h val="0.899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5"/>
            <c:invertIfNegative val="0"/>
            <c:spPr>
              <a:solidFill>
                <a:srgbClr val="993366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CCCCFF"/>
              </a:solidFill>
            </c:spPr>
          </c:dPt>
          <c:dPt>
            <c:idx val="9"/>
            <c:invertIfNegative val="0"/>
            <c:spPr>
              <a:solidFill>
                <a:srgbClr val="CCFFFF"/>
              </a:solidFill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Hoja1!$G$7:$G$18</c:f>
              <c:numCache>
                <c:ptCount val="12"/>
                <c:pt idx="0">
                  <c:v>441000.06999999995</c:v>
                </c:pt>
                <c:pt idx="1">
                  <c:v>221599.99</c:v>
                </c:pt>
                <c:pt idx="2">
                  <c:v>28000</c:v>
                </c:pt>
                <c:pt idx="3">
                  <c:v>111400</c:v>
                </c:pt>
                <c:pt idx="4">
                  <c:v>91000.01000000001</c:v>
                </c:pt>
                <c:pt idx="5">
                  <c:v>144700</c:v>
                </c:pt>
                <c:pt idx="6">
                  <c:v>28000</c:v>
                </c:pt>
                <c:pt idx="7">
                  <c:v>350733.33999999997</c:v>
                </c:pt>
                <c:pt idx="8">
                  <c:v>140000</c:v>
                </c:pt>
                <c:pt idx="9">
                  <c:v>56000.01</c:v>
                </c:pt>
                <c:pt idx="10">
                  <c:v>125600.01</c:v>
                </c:pt>
                <c:pt idx="11">
                  <c:v>56200.01</c:v>
                </c:pt>
              </c:numCache>
            </c:numRef>
          </c:val>
          <c:shape val="box"/>
        </c:ser>
        <c:shape val="box"/>
        <c:axId val="17217845"/>
        <c:axId val="20742878"/>
      </c:bar3DChart>
      <c:catAx>
        <c:axId val="17217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2178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latin typeface="Arial"/>
                <a:ea typeface="Arial"/>
                <a:cs typeface="Arial"/>
              </a:rPr>
              <a:t>RECAUDACIÓN POR INDEMNIZACIONES POR MUERTE NO COBRADA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99FF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cat>
            <c:strRef>
              <c:f>Hoja1!$B$6:$F$6</c:f>
              <c:strCache>
                <c:ptCount val="5"/>
                <c:pt idx="0">
                  <c:v>LA POSITIVA</c:v>
                </c:pt>
                <c:pt idx="1">
                  <c:v>MAPFRE PERU</c:v>
                </c:pt>
                <c:pt idx="2">
                  <c:v>INTERSEGUROS</c:v>
                </c:pt>
                <c:pt idx="3">
                  <c:v>EL PACIFICO</c:v>
                </c:pt>
                <c:pt idx="4">
                  <c:v>RIMAC</c:v>
                </c:pt>
              </c:strCache>
            </c:strRef>
          </c:cat>
          <c:val>
            <c:numRef>
              <c:f>Hoja1!$B$19:$F$19</c:f>
              <c:numCache>
                <c:ptCount val="5"/>
                <c:pt idx="0">
                  <c:v>235800</c:v>
                </c:pt>
                <c:pt idx="1">
                  <c:v>451600.1</c:v>
                </c:pt>
                <c:pt idx="2">
                  <c:v>28000</c:v>
                </c:pt>
                <c:pt idx="3">
                  <c:v>360200</c:v>
                </c:pt>
                <c:pt idx="4">
                  <c:v>718633.34</c:v>
                </c:pt>
              </c:numCache>
            </c:numRef>
          </c:val>
          <c:shape val="box"/>
        </c:ser>
        <c:shape val="box"/>
        <c:axId val="52468175"/>
        <c:axId val="2451528"/>
        <c:axId val="22063753"/>
      </c:bar3DChart>
      <c:catAx>
        <c:axId val="5246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51528"/>
        <c:crosses val="autoZero"/>
        <c:auto val="1"/>
        <c:lblOffset val="100"/>
        <c:noMultiLvlLbl val="0"/>
      </c:catAx>
      <c:valAx>
        <c:axId val="2451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68175"/>
        <c:crossesAt val="1"/>
        <c:crossBetween val="between"/>
        <c:dispUnits/>
      </c:valAx>
      <c:ser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51528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workbookViewId="0" topLeftCell="A1">
      <selection activeCell="C9" sqref="C9"/>
    </sheetView>
  </sheetViews>
  <sheetFormatPr defaultColWidth="11.421875" defaultRowHeight="12.75"/>
  <cols>
    <col min="1" max="1" width="23.00390625" style="0" customWidth="1"/>
    <col min="2" max="2" width="15.28125" style="0" customWidth="1"/>
    <col min="3" max="3" width="15.00390625" style="0" customWidth="1"/>
    <col min="4" max="4" width="16.57421875" style="0" customWidth="1"/>
    <col min="5" max="5" width="15.421875" style="0" customWidth="1"/>
    <col min="6" max="6" width="15.28125" style="0" customWidth="1"/>
    <col min="7" max="7" width="16.57421875" style="0" customWidth="1"/>
  </cols>
  <sheetData>
    <row r="1" spans="1:7" ht="13.5" thickBot="1">
      <c r="A1" s="43" t="s">
        <v>150</v>
      </c>
      <c r="B1" s="43"/>
      <c r="C1" s="43"/>
      <c r="D1" s="43"/>
      <c r="E1" s="43"/>
      <c r="F1" s="43"/>
      <c r="G1" s="43"/>
    </row>
    <row r="2" spans="1:7" ht="16.5" thickBot="1">
      <c r="A2" s="38" t="s">
        <v>24</v>
      </c>
      <c r="B2" s="39"/>
      <c r="C2" s="39"/>
      <c r="D2" s="39"/>
      <c r="E2" s="39"/>
      <c r="F2" s="39"/>
      <c r="G2" s="40"/>
    </row>
    <row r="3" spans="1:7" ht="16.5" thickBot="1">
      <c r="A3" s="38" t="s">
        <v>149</v>
      </c>
      <c r="B3" s="39"/>
      <c r="C3" s="39"/>
      <c r="D3" s="39"/>
      <c r="E3" s="39"/>
      <c r="F3" s="39"/>
      <c r="G3" s="40"/>
    </row>
    <row r="4" spans="1:7" ht="12.75">
      <c r="A4" s="41" t="s">
        <v>0</v>
      </c>
      <c r="B4" s="41"/>
      <c r="C4" s="41"/>
      <c r="D4" s="41"/>
      <c r="E4" s="41"/>
      <c r="F4" s="41"/>
      <c r="G4" s="41"/>
    </row>
    <row r="5" spans="1:7" ht="12.75">
      <c r="A5" s="42"/>
      <c r="B5" s="42"/>
      <c r="C5" s="2"/>
      <c r="D5" s="2"/>
      <c r="E5" s="2"/>
      <c r="F5" s="2"/>
      <c r="G5" s="2"/>
    </row>
    <row r="6" spans="1:7" ht="34.5" customHeight="1">
      <c r="A6" s="12" t="s">
        <v>23</v>
      </c>
      <c r="B6" s="12" t="s">
        <v>6</v>
      </c>
      <c r="C6" s="12" t="s">
        <v>7</v>
      </c>
      <c r="D6" s="12" t="s">
        <v>8</v>
      </c>
      <c r="E6" s="12" t="s">
        <v>21</v>
      </c>
      <c r="F6" s="12" t="s">
        <v>22</v>
      </c>
      <c r="G6" s="12" t="s">
        <v>19</v>
      </c>
    </row>
    <row r="7" spans="1:7" ht="34.5" customHeight="1">
      <c r="A7" s="13" t="s">
        <v>12</v>
      </c>
      <c r="B7" s="15">
        <f>13800+27600</f>
        <v>41400</v>
      </c>
      <c r="C7" s="15">
        <f>13800.01+13800.01+13800.01+14000+13800.01+13800.01+13800.01+14000+13800.01</f>
        <v>124600.06999999998</v>
      </c>
      <c r="D7" s="15"/>
      <c r="E7" s="15">
        <f>13800+13200+13800+13800+13800</f>
        <v>68400</v>
      </c>
      <c r="F7" s="15">
        <v>206600</v>
      </c>
      <c r="G7" s="14">
        <f aca="true" t="shared" si="0" ref="G7:G18">SUM(B7:F7)</f>
        <v>441000.06999999995</v>
      </c>
    </row>
    <row r="8" spans="1:7" ht="34.5" customHeight="1">
      <c r="A8" s="13" t="s">
        <v>13</v>
      </c>
      <c r="B8" s="15"/>
      <c r="C8" s="17">
        <f>13800+13800+13800+14000+199.99+13800+14000+13800+13800+14000+13800+13800+13800+13800+13800+13800</f>
        <v>207799.99</v>
      </c>
      <c r="D8" s="15"/>
      <c r="E8" s="15">
        <v>13800</v>
      </c>
      <c r="F8" s="15"/>
      <c r="G8" s="14">
        <f t="shared" si="0"/>
        <v>221599.99</v>
      </c>
    </row>
    <row r="9" spans="1:7" ht="34.5" customHeight="1">
      <c r="A9" s="13" t="s">
        <v>14</v>
      </c>
      <c r="B9" s="15"/>
      <c r="C9" s="15"/>
      <c r="D9" s="15"/>
      <c r="E9" s="15">
        <f>14000+14000</f>
        <v>28000</v>
      </c>
      <c r="F9" s="15"/>
      <c r="G9" s="14">
        <f t="shared" si="0"/>
        <v>28000</v>
      </c>
    </row>
    <row r="10" spans="1:7" ht="34.5" customHeight="1">
      <c r="A10" s="13" t="s">
        <v>15</v>
      </c>
      <c r="B10" s="15"/>
      <c r="C10" s="15">
        <v>14000</v>
      </c>
      <c r="D10" s="15"/>
      <c r="E10" s="15">
        <f>14000+14000</f>
        <v>28000</v>
      </c>
      <c r="F10" s="15">
        <v>69400</v>
      </c>
      <c r="G10" s="14">
        <f t="shared" si="0"/>
        <v>111400</v>
      </c>
    </row>
    <row r="11" spans="1:7" ht="34.5" customHeight="1">
      <c r="A11" s="13" t="s">
        <v>16</v>
      </c>
      <c r="B11" s="15"/>
      <c r="C11" s="15">
        <f>7000.01+14000</f>
        <v>21000.010000000002</v>
      </c>
      <c r="D11" s="15">
        <v>28000</v>
      </c>
      <c r="E11" s="15">
        <f>14000+14000+14000</f>
        <v>42000</v>
      </c>
      <c r="F11" s="15"/>
      <c r="G11" s="14">
        <f t="shared" si="0"/>
        <v>91000.01000000001</v>
      </c>
    </row>
    <row r="12" spans="1:7" ht="34.5" customHeight="1">
      <c r="A12" s="13" t="s">
        <v>17</v>
      </c>
      <c r="B12" s="15"/>
      <c r="C12" s="15"/>
      <c r="D12" s="15"/>
      <c r="E12" s="15">
        <f>13200+13600+13200</f>
        <v>40000</v>
      </c>
      <c r="F12" s="15">
        <v>104700</v>
      </c>
      <c r="G12" s="14">
        <f t="shared" si="0"/>
        <v>144700</v>
      </c>
    </row>
    <row r="13" spans="1:7" ht="34.5" customHeight="1">
      <c r="A13" s="13" t="s">
        <v>18</v>
      </c>
      <c r="B13" s="15"/>
      <c r="C13" s="15">
        <v>14000</v>
      </c>
      <c r="D13" s="15"/>
      <c r="E13" s="15">
        <v>14000</v>
      </c>
      <c r="F13" s="15"/>
      <c r="G13" s="14">
        <f t="shared" si="0"/>
        <v>28000</v>
      </c>
    </row>
    <row r="14" spans="1:7" ht="34.5" customHeight="1">
      <c r="A14" s="13" t="s">
        <v>1</v>
      </c>
      <c r="B14" s="15">
        <f>70000+13800+13800+13600+13600</f>
        <v>124800</v>
      </c>
      <c r="C14" s="15"/>
      <c r="D14" s="15"/>
      <c r="E14" s="15">
        <f>14000+14000</f>
        <v>28000</v>
      </c>
      <c r="F14" s="15">
        <v>197933.34</v>
      </c>
      <c r="G14" s="14">
        <f t="shared" si="0"/>
        <v>350733.33999999997</v>
      </c>
    </row>
    <row r="15" spans="1:7" ht="34.5" customHeight="1">
      <c r="A15" s="13" t="s">
        <v>2</v>
      </c>
      <c r="B15" s="15"/>
      <c r="C15" s="15">
        <v>14000</v>
      </c>
      <c r="D15" s="15"/>
      <c r="E15" s="15">
        <f>14000+14000+14000</f>
        <v>42000</v>
      </c>
      <c r="F15" s="15">
        <v>84000</v>
      </c>
      <c r="G15" s="14">
        <f t="shared" si="0"/>
        <v>140000</v>
      </c>
    </row>
    <row r="16" spans="1:7" ht="34.5" customHeight="1">
      <c r="A16" s="13" t="s">
        <v>3</v>
      </c>
      <c r="B16" s="15"/>
      <c r="C16" s="15">
        <v>14000.01</v>
      </c>
      <c r="D16" s="15"/>
      <c r="E16" s="15">
        <v>14000</v>
      </c>
      <c r="F16" s="15">
        <v>28000</v>
      </c>
      <c r="G16" s="14">
        <f t="shared" si="0"/>
        <v>56000.01</v>
      </c>
    </row>
    <row r="17" spans="1:7" ht="34.5" customHeight="1">
      <c r="A17" s="13" t="s">
        <v>4</v>
      </c>
      <c r="B17" s="15">
        <f>14000+55600</f>
        <v>69600</v>
      </c>
      <c r="C17" s="15">
        <v>14000.01</v>
      </c>
      <c r="D17" s="15"/>
      <c r="E17" s="15">
        <f>14000+14000+14000</f>
        <v>42000</v>
      </c>
      <c r="F17" s="15"/>
      <c r="G17" s="14">
        <f t="shared" si="0"/>
        <v>125600.01</v>
      </c>
    </row>
    <row r="18" spans="1:7" ht="34.5" customHeight="1">
      <c r="A18" s="13" t="s">
        <v>5</v>
      </c>
      <c r="B18" s="15"/>
      <c r="C18" s="15">
        <f>14000+14200.01</f>
        <v>28200.010000000002</v>
      </c>
      <c r="D18" s="15"/>
      <c r="E18" s="15"/>
      <c r="F18" s="15">
        <v>28000</v>
      </c>
      <c r="G18" s="14">
        <f t="shared" si="0"/>
        <v>56200.01</v>
      </c>
    </row>
    <row r="19" spans="1:7" ht="34.5" customHeight="1">
      <c r="A19" s="10" t="s">
        <v>19</v>
      </c>
      <c r="B19" s="11">
        <f aca="true" t="shared" si="1" ref="B19:G19">SUM(B7:B18)</f>
        <v>235800</v>
      </c>
      <c r="C19" s="11">
        <f t="shared" si="1"/>
        <v>451600.1</v>
      </c>
      <c r="D19" s="11">
        <f t="shared" si="1"/>
        <v>28000</v>
      </c>
      <c r="E19" s="11">
        <f t="shared" si="1"/>
        <v>360200</v>
      </c>
      <c r="F19" s="11">
        <f t="shared" si="1"/>
        <v>718633.34</v>
      </c>
      <c r="G19" s="14">
        <f t="shared" si="1"/>
        <v>1794233.4399999997</v>
      </c>
    </row>
    <row r="20" spans="1:7" ht="39.75" customHeight="1">
      <c r="A20" s="16"/>
      <c r="B20" s="1"/>
      <c r="C20" s="1"/>
      <c r="D20" s="1"/>
      <c r="E20" s="1"/>
      <c r="F20" s="1"/>
      <c r="G20" s="1"/>
    </row>
    <row r="21" spans="1:7" ht="39.75" customHeight="1">
      <c r="A21" s="1"/>
      <c r="B21" s="1"/>
      <c r="C21" s="1"/>
      <c r="D21" s="1"/>
      <c r="E21" s="1"/>
      <c r="F21" s="1"/>
      <c r="G21" s="1"/>
    </row>
    <row r="22" spans="1:7" ht="39.75" customHeight="1">
      <c r="A22" s="1"/>
      <c r="B22" s="1"/>
      <c r="C22" s="1"/>
      <c r="D22" s="1"/>
      <c r="E22" s="1"/>
      <c r="F22" s="1"/>
      <c r="G22" s="1"/>
    </row>
    <row r="23" spans="1:7" ht="39.75" customHeight="1">
      <c r="A23" s="1"/>
      <c r="B23" s="1"/>
      <c r="C23" s="1"/>
      <c r="D23" s="1"/>
      <c r="E23" s="1"/>
      <c r="F23" s="1"/>
      <c r="G23" s="1"/>
    </row>
    <row r="24" spans="1:7" ht="39.75" customHeight="1">
      <c r="A24" s="1"/>
      <c r="B24" s="1"/>
      <c r="C24" s="1"/>
      <c r="D24" s="1"/>
      <c r="E24" s="1"/>
      <c r="F24" s="1"/>
      <c r="G24" s="1"/>
    </row>
    <row r="25" spans="1:7" ht="39.75" customHeight="1">
      <c r="A25" s="1"/>
      <c r="B25" s="1"/>
      <c r="C25" s="1"/>
      <c r="D25" s="1"/>
      <c r="E25" s="1"/>
      <c r="F25" s="1"/>
      <c r="G25" s="1"/>
    </row>
    <row r="26" spans="1:7" ht="39.75" customHeight="1">
      <c r="A26" s="1"/>
      <c r="B26" s="1"/>
      <c r="C26" s="1"/>
      <c r="D26" s="1"/>
      <c r="E26" s="1"/>
      <c r="F26" s="1"/>
      <c r="G26" s="1"/>
    </row>
    <row r="27" spans="1:7" ht="39.75" customHeight="1">
      <c r="A27" s="1"/>
      <c r="B27" s="1"/>
      <c r="C27" s="1"/>
      <c r="D27" s="1"/>
      <c r="E27" s="1"/>
      <c r="F27" s="1"/>
      <c r="G27" s="1"/>
    </row>
    <row r="28" spans="1:7" ht="39.75" customHeight="1">
      <c r="A28" s="1"/>
      <c r="B28" s="1"/>
      <c r="C28" s="1"/>
      <c r="D28" s="1"/>
      <c r="E28" s="1"/>
      <c r="F28" s="1"/>
      <c r="G28" s="1"/>
    </row>
    <row r="29" spans="1:7" ht="39.75" customHeight="1">
      <c r="A29" s="1"/>
      <c r="B29" s="1"/>
      <c r="C29" s="1"/>
      <c r="D29" s="1"/>
      <c r="E29" s="1"/>
      <c r="F29" s="1"/>
      <c r="G29" s="1"/>
    </row>
    <row r="30" spans="1:7" ht="39.75" customHeight="1">
      <c r="A30" s="1"/>
      <c r="B30" s="1"/>
      <c r="C30" s="1"/>
      <c r="D30" s="1"/>
      <c r="E30" s="1"/>
      <c r="F30" s="1"/>
      <c r="G30" s="1"/>
    </row>
    <row r="31" spans="1:7" ht="39.75" customHeight="1">
      <c r="A31" s="1"/>
      <c r="B31" s="1"/>
      <c r="C31" s="1"/>
      <c r="D31" s="1"/>
      <c r="E31" s="1"/>
      <c r="F31" s="1"/>
      <c r="G31" s="1"/>
    </row>
    <row r="32" spans="1:7" ht="39.75" customHeight="1">
      <c r="A32" s="1"/>
      <c r="B32" s="1"/>
      <c r="C32" s="1"/>
      <c r="D32" s="1"/>
      <c r="E32" s="1"/>
      <c r="F32" s="1"/>
      <c r="G32" s="1"/>
    </row>
    <row r="33" spans="1:7" ht="39.75" customHeight="1">
      <c r="A33" s="1"/>
      <c r="B33" s="1"/>
      <c r="C33" s="1"/>
      <c r="D33" s="1"/>
      <c r="E33" s="1"/>
      <c r="F33" s="1"/>
      <c r="G33" s="1"/>
    </row>
    <row r="34" spans="1:7" ht="39.75" customHeight="1">
      <c r="A34" s="1"/>
      <c r="B34" s="1"/>
      <c r="C34" s="1"/>
      <c r="D34" s="1"/>
      <c r="E34" s="1"/>
      <c r="F34" s="1"/>
      <c r="G34" s="1"/>
    </row>
    <row r="35" spans="1:7" ht="39.75" customHeight="1">
      <c r="A35" s="1"/>
      <c r="B35" s="1"/>
      <c r="C35" s="1"/>
      <c r="D35" s="1"/>
      <c r="E35" s="1"/>
      <c r="F35" s="1"/>
      <c r="G35" s="1"/>
    </row>
    <row r="36" spans="1:7" ht="39.75" customHeight="1">
      <c r="A36" s="1"/>
      <c r="B36" s="1"/>
      <c r="C36" s="1"/>
      <c r="D36" s="1"/>
      <c r="E36" s="1"/>
      <c r="F36" s="1"/>
      <c r="G36" s="1"/>
    </row>
    <row r="37" spans="1:7" ht="39.75" customHeight="1">
      <c r="A37" s="1"/>
      <c r="B37" s="1"/>
      <c r="C37" s="1"/>
      <c r="D37" s="1"/>
      <c r="E37" s="1"/>
      <c r="F37" s="1"/>
      <c r="G37" s="1"/>
    </row>
    <row r="38" spans="1:7" ht="39.75" customHeight="1">
      <c r="A38" s="1"/>
      <c r="B38" s="1"/>
      <c r="C38" s="1"/>
      <c r="D38" s="1"/>
      <c r="E38" s="1"/>
      <c r="F38" s="1"/>
      <c r="G38" s="1"/>
    </row>
    <row r="39" spans="1:7" ht="39.75" customHeight="1">
      <c r="A39" s="1"/>
      <c r="B39" s="1"/>
      <c r="C39" s="1"/>
      <c r="D39" s="1"/>
      <c r="E39" s="1"/>
      <c r="F39" s="1"/>
      <c r="G39" s="1"/>
    </row>
    <row r="40" spans="1:7" ht="39.75" customHeight="1">
      <c r="A40" s="1"/>
      <c r="B40" s="1"/>
      <c r="C40" s="1"/>
      <c r="D40" s="1"/>
      <c r="E40" s="1"/>
      <c r="F40" s="1"/>
      <c r="G40" s="1"/>
    </row>
    <row r="41" spans="1:7" ht="39.75" customHeight="1">
      <c r="A41" s="1"/>
      <c r="B41" s="1"/>
      <c r="C41" s="1"/>
      <c r="D41" s="1"/>
      <c r="E41" s="1"/>
      <c r="F41" s="1"/>
      <c r="G41" s="1"/>
    </row>
    <row r="42" spans="1:7" ht="39.75" customHeight="1">
      <c r="A42" s="1"/>
      <c r="B42" s="1"/>
      <c r="C42" s="1"/>
      <c r="D42" s="1"/>
      <c r="E42" s="1"/>
      <c r="F42" s="1"/>
      <c r="G42" s="1"/>
    </row>
    <row r="43" spans="1:7" ht="39.75" customHeight="1">
      <c r="A43" s="1"/>
      <c r="B43" s="1"/>
      <c r="C43" s="1"/>
      <c r="D43" s="1"/>
      <c r="E43" s="1"/>
      <c r="F43" s="1"/>
      <c r="G43" s="1"/>
    </row>
    <row r="44" spans="1:7" ht="39.75" customHeight="1">
      <c r="A44" s="1"/>
      <c r="B44" s="1"/>
      <c r="C44" s="1"/>
      <c r="D44" s="1"/>
      <c r="E44" s="1"/>
      <c r="F44" s="1"/>
      <c r="G44" s="1"/>
    </row>
    <row r="45" spans="1:7" ht="39.75" customHeight="1">
      <c r="A45" s="1"/>
      <c r="B45" s="1"/>
      <c r="C45" s="1"/>
      <c r="D45" s="1"/>
      <c r="E45" s="1"/>
      <c r="F45" s="1"/>
      <c r="G45" s="1"/>
    </row>
    <row r="46" spans="1:7" ht="39.75" customHeight="1">
      <c r="A46" s="1"/>
      <c r="B46" s="1"/>
      <c r="C46" s="1"/>
      <c r="D46" s="1"/>
      <c r="E46" s="1"/>
      <c r="F46" s="1"/>
      <c r="G46" s="1"/>
    </row>
    <row r="47" spans="1:7" ht="39.75" customHeight="1">
      <c r="A47" s="1"/>
      <c r="B47" s="1"/>
      <c r="C47" s="1"/>
      <c r="D47" s="1"/>
      <c r="E47" s="1"/>
      <c r="F47" s="1"/>
      <c r="G47" s="1"/>
    </row>
    <row r="48" spans="1:7" ht="39.75" customHeight="1">
      <c r="A48" s="1"/>
      <c r="B48" s="1"/>
      <c r="C48" s="1"/>
      <c r="D48" s="1"/>
      <c r="E48" s="1"/>
      <c r="F48" s="1"/>
      <c r="G48" s="1"/>
    </row>
    <row r="49" spans="1:7" ht="39.75" customHeight="1">
      <c r="A49" s="1"/>
      <c r="B49" s="1"/>
      <c r="C49" s="1"/>
      <c r="D49" s="1"/>
      <c r="E49" s="1"/>
      <c r="F49" s="1"/>
      <c r="G49" s="1"/>
    </row>
    <row r="50" spans="1:7" ht="39.75" customHeight="1">
      <c r="A50" s="1"/>
      <c r="B50" s="1"/>
      <c r="C50" s="1"/>
      <c r="D50" s="1"/>
      <c r="E50" s="1"/>
      <c r="F50" s="1"/>
      <c r="G50" s="1"/>
    </row>
    <row r="51" spans="1:7" ht="39.75" customHeight="1">
      <c r="A51" s="1"/>
      <c r="B51" s="1"/>
      <c r="C51" s="1"/>
      <c r="D51" s="1"/>
      <c r="E51" s="1"/>
      <c r="F51" s="1"/>
      <c r="G51" s="1"/>
    </row>
  </sheetData>
  <mergeCells count="5">
    <mergeCell ref="A2:G2"/>
    <mergeCell ref="A4:G4"/>
    <mergeCell ref="A5:B5"/>
    <mergeCell ref="A1:G1"/>
    <mergeCell ref="A3:G3"/>
  </mergeCells>
  <printOptions horizontalCentered="1"/>
  <pageMargins left="0.17" right="0.23" top="0.74" bottom="0.45" header="0.11811023622047245" footer="0.16"/>
  <pageSetup horizontalDpi="300" verticalDpi="300" orientation="landscape" paperSize="9" scale="87" r:id="rId1"/>
  <headerFooter alignWithMargins="0">
    <oddFooter>&amp;L&amp;9Fuente: Fondo de Compensación del SOAT&amp;R&amp;9&amp;P/&amp;N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8"/>
  <sheetViews>
    <sheetView workbookViewId="0" topLeftCell="A1">
      <selection activeCell="D14" sqref="D14"/>
    </sheetView>
  </sheetViews>
  <sheetFormatPr defaultColWidth="11.421875" defaultRowHeight="12.75"/>
  <cols>
    <col min="1" max="1" width="42.140625" style="0" customWidth="1"/>
    <col min="3" max="3" width="14.00390625" style="0" customWidth="1"/>
    <col min="4" max="4" width="11.7109375" style="0" customWidth="1"/>
    <col min="5" max="5" width="11.57421875" style="0" bestFit="1" customWidth="1"/>
    <col min="6" max="6" width="12.7109375" style="0" customWidth="1"/>
    <col min="7" max="7" width="11.57421875" style="0" bestFit="1" customWidth="1"/>
    <col min="8" max="8" width="11.8515625" style="0" bestFit="1" customWidth="1"/>
  </cols>
  <sheetData>
    <row r="1" spans="1:8" ht="13.5" thickBot="1">
      <c r="A1" s="43" t="s">
        <v>151</v>
      </c>
      <c r="B1" s="43"/>
      <c r="C1" s="43"/>
      <c r="D1" s="43"/>
      <c r="E1" s="43"/>
      <c r="F1" s="43"/>
      <c r="G1" s="43"/>
      <c r="H1" s="43"/>
    </row>
    <row r="2" spans="1:8" ht="13.5" thickBot="1">
      <c r="A2" s="44" t="s">
        <v>96</v>
      </c>
      <c r="B2" s="45"/>
      <c r="C2" s="45"/>
      <c r="D2" s="45"/>
      <c r="E2" s="45"/>
      <c r="F2" s="45"/>
      <c r="G2" s="45"/>
      <c r="H2" s="46"/>
    </row>
    <row r="3" spans="1:8" ht="13.5" thickBot="1">
      <c r="A3" s="44" t="str">
        <f>Hoja1!A3</f>
        <v>AL 31 DE DICIEMBRE DEL 2010</v>
      </c>
      <c r="B3" s="45"/>
      <c r="C3" s="45"/>
      <c r="D3" s="45"/>
      <c r="E3" s="45"/>
      <c r="F3" s="45"/>
      <c r="G3" s="45"/>
      <c r="H3" s="46"/>
    </row>
    <row r="4" spans="1:9" ht="13.5" thickBot="1">
      <c r="A4" s="47" t="s">
        <v>0</v>
      </c>
      <c r="B4" s="48"/>
      <c r="C4" s="48"/>
      <c r="D4" s="48"/>
      <c r="E4" s="48"/>
      <c r="F4" s="48"/>
      <c r="G4" s="48"/>
      <c r="H4" s="49"/>
      <c r="I4" s="3"/>
    </row>
    <row r="5" spans="1:8" ht="27.75" thickBot="1">
      <c r="A5" s="32" t="s">
        <v>11</v>
      </c>
      <c r="B5" s="33" t="s">
        <v>6</v>
      </c>
      <c r="C5" s="34" t="s">
        <v>7</v>
      </c>
      <c r="D5" s="35" t="s">
        <v>8</v>
      </c>
      <c r="E5" s="33" t="s">
        <v>9</v>
      </c>
      <c r="F5" s="35" t="s">
        <v>10</v>
      </c>
      <c r="G5" s="36" t="s">
        <v>20</v>
      </c>
      <c r="H5" s="37" t="s">
        <v>19</v>
      </c>
    </row>
    <row r="6" spans="1:8" ht="12.75">
      <c r="A6" s="27" t="s">
        <v>12</v>
      </c>
      <c r="B6" s="28"/>
      <c r="C6" s="29"/>
      <c r="D6" s="28"/>
      <c r="E6" s="28"/>
      <c r="F6" s="28"/>
      <c r="G6" s="30"/>
      <c r="H6" s="31"/>
    </row>
    <row r="7" spans="1:8" ht="12.75">
      <c r="A7" s="20" t="s">
        <v>25</v>
      </c>
      <c r="B7" s="6"/>
      <c r="C7" s="23"/>
      <c r="D7" s="6"/>
      <c r="E7" s="7">
        <v>13200</v>
      </c>
      <c r="F7" s="7"/>
      <c r="G7" s="7">
        <f>SUM(B7:F7)</f>
        <v>13200</v>
      </c>
      <c r="H7" s="8"/>
    </row>
    <row r="8" spans="1:8" ht="12.75">
      <c r="A8" s="20" t="s">
        <v>26</v>
      </c>
      <c r="B8" s="6"/>
      <c r="C8" s="23"/>
      <c r="D8" s="6"/>
      <c r="E8" s="7">
        <v>13800</v>
      </c>
      <c r="F8" s="7"/>
      <c r="G8" s="7">
        <f>SUM(B8:F8)</f>
        <v>13800</v>
      </c>
      <c r="H8" s="8"/>
    </row>
    <row r="9" spans="1:8" ht="12.75">
      <c r="A9" s="20" t="s">
        <v>27</v>
      </c>
      <c r="B9" s="6"/>
      <c r="C9" s="23"/>
      <c r="D9" s="6"/>
      <c r="E9" s="7">
        <v>13800</v>
      </c>
      <c r="F9" s="7"/>
      <c r="G9" s="7">
        <f>SUM(B9:F9)</f>
        <v>13800</v>
      </c>
      <c r="H9" s="8"/>
    </row>
    <row r="10" spans="1:8" ht="12.75">
      <c r="A10" s="20" t="s">
        <v>28</v>
      </c>
      <c r="B10" s="6"/>
      <c r="C10" s="23"/>
      <c r="D10" s="6"/>
      <c r="E10" s="7">
        <v>13800</v>
      </c>
      <c r="F10" s="7"/>
      <c r="G10" s="7">
        <f aca="true" t="shared" si="0" ref="G10:G74">SUM(B10:F10)</f>
        <v>13800</v>
      </c>
      <c r="H10" s="9"/>
    </row>
    <row r="11" spans="1:8" ht="12.75">
      <c r="A11" s="20" t="s">
        <v>29</v>
      </c>
      <c r="B11" s="6"/>
      <c r="C11" s="19"/>
      <c r="D11" s="6"/>
      <c r="E11" s="7">
        <v>13800</v>
      </c>
      <c r="F11" s="7"/>
      <c r="G11" s="7">
        <f t="shared" si="0"/>
        <v>13800</v>
      </c>
      <c r="H11" s="9"/>
    </row>
    <row r="12" spans="1:8" ht="12.75">
      <c r="A12" s="20" t="s">
        <v>30</v>
      </c>
      <c r="B12" s="6"/>
      <c r="C12" s="19"/>
      <c r="D12" s="6"/>
      <c r="E12" s="7"/>
      <c r="F12" s="7">
        <v>13600</v>
      </c>
      <c r="G12" s="7">
        <f t="shared" si="0"/>
        <v>13600</v>
      </c>
      <c r="H12" s="9"/>
    </row>
    <row r="13" spans="1:8" ht="12.75">
      <c r="A13" s="20" t="s">
        <v>31</v>
      </c>
      <c r="B13" s="6"/>
      <c r="C13" s="19"/>
      <c r="D13" s="6"/>
      <c r="E13" s="7"/>
      <c r="F13" s="7">
        <v>13600</v>
      </c>
      <c r="G13" s="7">
        <f t="shared" si="0"/>
        <v>13600</v>
      </c>
      <c r="H13" s="9"/>
    </row>
    <row r="14" spans="1:8" ht="12.75">
      <c r="A14" s="20" t="s">
        <v>32</v>
      </c>
      <c r="B14" s="6"/>
      <c r="C14" s="19"/>
      <c r="D14" s="6"/>
      <c r="E14" s="7"/>
      <c r="F14" s="7">
        <v>13800</v>
      </c>
      <c r="G14" s="7">
        <f t="shared" si="0"/>
        <v>13800</v>
      </c>
      <c r="H14" s="9"/>
    </row>
    <row r="15" spans="1:8" ht="12.75">
      <c r="A15" s="20" t="s">
        <v>33</v>
      </c>
      <c r="B15" s="6"/>
      <c r="C15" s="19"/>
      <c r="D15" s="6"/>
      <c r="E15" s="7"/>
      <c r="F15" s="7">
        <v>13800</v>
      </c>
      <c r="G15" s="7">
        <f t="shared" si="0"/>
        <v>13800</v>
      </c>
      <c r="H15" s="9"/>
    </row>
    <row r="16" spans="1:8" ht="12.75">
      <c r="A16" s="20" t="s">
        <v>34</v>
      </c>
      <c r="B16" s="6"/>
      <c r="C16" s="19"/>
      <c r="D16" s="6"/>
      <c r="E16" s="7"/>
      <c r="F16" s="7">
        <v>13800</v>
      </c>
      <c r="G16" s="7">
        <f t="shared" si="0"/>
        <v>13800</v>
      </c>
      <c r="H16" s="9"/>
    </row>
    <row r="17" spans="1:8" ht="12.75">
      <c r="A17" s="20" t="s">
        <v>35</v>
      </c>
      <c r="B17" s="6"/>
      <c r="C17" s="19"/>
      <c r="D17" s="6"/>
      <c r="E17" s="7"/>
      <c r="F17" s="7">
        <v>13800</v>
      </c>
      <c r="G17" s="7">
        <f t="shared" si="0"/>
        <v>13800</v>
      </c>
      <c r="H17" s="9"/>
    </row>
    <row r="18" spans="1:8" ht="12.75">
      <c r="A18" s="20" t="s">
        <v>36</v>
      </c>
      <c r="B18" s="6"/>
      <c r="C18" s="19"/>
      <c r="D18" s="6"/>
      <c r="E18" s="7"/>
      <c r="F18" s="7">
        <v>13800</v>
      </c>
      <c r="G18" s="7">
        <f t="shared" si="0"/>
        <v>13800</v>
      </c>
      <c r="H18" s="9"/>
    </row>
    <row r="19" spans="1:8" ht="12.75">
      <c r="A19" s="20" t="s">
        <v>37</v>
      </c>
      <c r="B19" s="6"/>
      <c r="C19" s="19"/>
      <c r="D19" s="6"/>
      <c r="E19" s="7"/>
      <c r="F19" s="7">
        <v>13800</v>
      </c>
      <c r="G19" s="7">
        <f t="shared" si="0"/>
        <v>13800</v>
      </c>
      <c r="H19" s="9"/>
    </row>
    <row r="20" spans="1:8" ht="12.75">
      <c r="A20" s="20" t="s">
        <v>38</v>
      </c>
      <c r="B20" s="6"/>
      <c r="C20" s="19"/>
      <c r="D20" s="6"/>
      <c r="E20" s="7"/>
      <c r="F20" s="7">
        <v>13800</v>
      </c>
      <c r="G20" s="7">
        <f t="shared" si="0"/>
        <v>13800</v>
      </c>
      <c r="H20" s="9"/>
    </row>
    <row r="21" spans="1:8" ht="12.75">
      <c r="A21" s="20" t="s">
        <v>39</v>
      </c>
      <c r="B21" s="6"/>
      <c r="C21" s="19"/>
      <c r="D21" s="6"/>
      <c r="E21" s="7"/>
      <c r="F21" s="7">
        <v>13800</v>
      </c>
      <c r="G21" s="7">
        <f t="shared" si="0"/>
        <v>13800</v>
      </c>
      <c r="H21" s="9"/>
    </row>
    <row r="22" spans="1:8" ht="12.75">
      <c r="A22" s="20" t="s">
        <v>40</v>
      </c>
      <c r="B22" s="6"/>
      <c r="C22" s="19"/>
      <c r="D22" s="6"/>
      <c r="E22" s="7"/>
      <c r="F22" s="7">
        <v>13800</v>
      </c>
      <c r="G22" s="7">
        <f t="shared" si="0"/>
        <v>13800</v>
      </c>
      <c r="H22" s="9"/>
    </row>
    <row r="23" spans="1:8" ht="12.75">
      <c r="A23" s="20" t="s">
        <v>41</v>
      </c>
      <c r="B23" s="6"/>
      <c r="C23" s="19"/>
      <c r="D23" s="6"/>
      <c r="E23" s="7"/>
      <c r="F23" s="7">
        <v>13800</v>
      </c>
      <c r="G23" s="7">
        <f t="shared" si="0"/>
        <v>13800</v>
      </c>
      <c r="H23" s="9"/>
    </row>
    <row r="24" spans="1:8" ht="12.75">
      <c r="A24" s="20" t="s">
        <v>42</v>
      </c>
      <c r="B24" s="6"/>
      <c r="C24" s="19"/>
      <c r="D24" s="6"/>
      <c r="E24" s="7"/>
      <c r="F24" s="7">
        <v>13800</v>
      </c>
      <c r="G24" s="7">
        <f t="shared" si="0"/>
        <v>13800</v>
      </c>
      <c r="H24" s="9"/>
    </row>
    <row r="25" spans="1:8" ht="12.75">
      <c r="A25" s="20" t="s">
        <v>43</v>
      </c>
      <c r="B25" s="6"/>
      <c r="C25" s="19"/>
      <c r="D25" s="6"/>
      <c r="E25" s="7"/>
      <c r="F25" s="7">
        <v>13800</v>
      </c>
      <c r="G25" s="7">
        <f t="shared" si="0"/>
        <v>13800</v>
      </c>
      <c r="H25" s="9"/>
    </row>
    <row r="26" spans="1:8" ht="12.75">
      <c r="A26" s="20" t="s">
        <v>44</v>
      </c>
      <c r="B26" s="6"/>
      <c r="C26" s="19"/>
      <c r="D26" s="6"/>
      <c r="E26" s="7"/>
      <c r="F26" s="7">
        <v>13800</v>
      </c>
      <c r="G26" s="7">
        <f t="shared" si="0"/>
        <v>13800</v>
      </c>
      <c r="H26" s="9"/>
    </row>
    <row r="27" spans="1:8" ht="12.75">
      <c r="A27" s="20" t="s">
        <v>45</v>
      </c>
      <c r="B27" s="7">
        <v>13800</v>
      </c>
      <c r="C27" s="19"/>
      <c r="D27" s="6"/>
      <c r="E27" s="7"/>
      <c r="F27" s="7"/>
      <c r="G27" s="7">
        <f t="shared" si="0"/>
        <v>13800</v>
      </c>
      <c r="H27" s="9"/>
    </row>
    <row r="28" spans="1:8" ht="12.75">
      <c r="A28" s="20" t="s">
        <v>46</v>
      </c>
      <c r="B28" s="7">
        <v>13800</v>
      </c>
      <c r="C28" s="19"/>
      <c r="D28" s="6"/>
      <c r="E28" s="7"/>
      <c r="F28" s="7"/>
      <c r="G28" s="7">
        <f t="shared" si="0"/>
        <v>13800</v>
      </c>
      <c r="H28" s="9"/>
    </row>
    <row r="29" spans="1:8" ht="12.75">
      <c r="A29" s="20" t="s">
        <v>47</v>
      </c>
      <c r="B29" s="7">
        <v>13800</v>
      </c>
      <c r="C29" s="19"/>
      <c r="D29" s="6"/>
      <c r="E29" s="7"/>
      <c r="F29" s="7"/>
      <c r="G29" s="7">
        <f t="shared" si="0"/>
        <v>13800</v>
      </c>
      <c r="H29" s="9"/>
    </row>
    <row r="30" spans="1:8" ht="12.75">
      <c r="A30" s="20" t="s">
        <v>48</v>
      </c>
      <c r="B30" s="7"/>
      <c r="C30" s="23">
        <v>13800.01</v>
      </c>
      <c r="D30" s="6"/>
      <c r="E30" s="7"/>
      <c r="F30" s="7"/>
      <c r="G30" s="7">
        <f t="shared" si="0"/>
        <v>13800.01</v>
      </c>
      <c r="H30" s="9"/>
    </row>
    <row r="31" spans="1:8" ht="12.75">
      <c r="A31" s="20" t="s">
        <v>49</v>
      </c>
      <c r="B31" s="7"/>
      <c r="C31" s="23">
        <v>13800.01</v>
      </c>
      <c r="D31" s="6"/>
      <c r="E31" s="7"/>
      <c r="F31" s="7"/>
      <c r="G31" s="7">
        <f t="shared" si="0"/>
        <v>13800.01</v>
      </c>
      <c r="H31" s="9"/>
    </row>
    <row r="32" spans="1:8" ht="12.75">
      <c r="A32" s="20" t="s">
        <v>50</v>
      </c>
      <c r="B32" s="7"/>
      <c r="C32" s="23">
        <v>13800.01</v>
      </c>
      <c r="D32" s="6"/>
      <c r="E32" s="7"/>
      <c r="F32" s="7"/>
      <c r="G32" s="7">
        <f t="shared" si="0"/>
        <v>13800.01</v>
      </c>
      <c r="H32" s="9"/>
    </row>
    <row r="33" spans="1:8" ht="12.75">
      <c r="A33" s="20" t="s">
        <v>51</v>
      </c>
      <c r="B33" s="7"/>
      <c r="C33" s="23">
        <v>14000</v>
      </c>
      <c r="D33" s="6"/>
      <c r="E33" s="7"/>
      <c r="F33" s="7"/>
      <c r="G33" s="7">
        <f t="shared" si="0"/>
        <v>14000</v>
      </c>
      <c r="H33" s="9"/>
    </row>
    <row r="34" spans="1:8" ht="12.75">
      <c r="A34" s="20" t="s">
        <v>52</v>
      </c>
      <c r="B34" s="7"/>
      <c r="C34" s="23">
        <v>13800.01</v>
      </c>
      <c r="D34" s="6"/>
      <c r="E34" s="7"/>
      <c r="F34" s="7"/>
      <c r="G34" s="7">
        <f t="shared" si="0"/>
        <v>13800.01</v>
      </c>
      <c r="H34" s="9"/>
    </row>
    <row r="35" spans="1:8" ht="12.75">
      <c r="A35" s="20" t="s">
        <v>53</v>
      </c>
      <c r="B35" s="7"/>
      <c r="C35" s="23">
        <v>13800.01</v>
      </c>
      <c r="D35" s="6"/>
      <c r="E35" s="7"/>
      <c r="F35" s="7"/>
      <c r="G35" s="7">
        <f t="shared" si="0"/>
        <v>13800.01</v>
      </c>
      <c r="H35" s="9"/>
    </row>
    <row r="36" spans="1:8" ht="12.75">
      <c r="A36" s="20" t="s">
        <v>54</v>
      </c>
      <c r="B36" s="7"/>
      <c r="C36" s="23">
        <v>13800.01</v>
      </c>
      <c r="D36" s="6"/>
      <c r="E36" s="7"/>
      <c r="F36" s="7"/>
      <c r="G36" s="7">
        <f t="shared" si="0"/>
        <v>13800.01</v>
      </c>
      <c r="H36" s="9"/>
    </row>
    <row r="37" spans="1:8" ht="12.75">
      <c r="A37" s="20" t="s">
        <v>55</v>
      </c>
      <c r="B37" s="7"/>
      <c r="C37" s="23">
        <v>14000</v>
      </c>
      <c r="D37" s="6"/>
      <c r="E37" s="7"/>
      <c r="F37" s="7"/>
      <c r="G37" s="7">
        <f t="shared" si="0"/>
        <v>14000</v>
      </c>
      <c r="H37" s="9"/>
    </row>
    <row r="38" spans="1:8" ht="12.75">
      <c r="A38" s="20" t="s">
        <v>56</v>
      </c>
      <c r="B38" s="7"/>
      <c r="C38" s="23">
        <v>13800.01</v>
      </c>
      <c r="D38" s="6"/>
      <c r="E38" s="7"/>
      <c r="F38" s="7"/>
      <c r="G38" s="7">
        <f t="shared" si="0"/>
        <v>13800.01</v>
      </c>
      <c r="H38" s="9">
        <f>SUM(G7:G38)</f>
        <v>441000.07000000007</v>
      </c>
    </row>
    <row r="39" spans="1:8" ht="12.75">
      <c r="A39" s="21" t="s">
        <v>13</v>
      </c>
      <c r="B39" s="7"/>
      <c r="C39" s="23"/>
      <c r="D39" s="6"/>
      <c r="E39" s="7"/>
      <c r="F39" s="7"/>
      <c r="G39" s="7"/>
      <c r="H39" s="9"/>
    </row>
    <row r="40" spans="1:8" ht="12.75">
      <c r="A40" s="20" t="s">
        <v>57</v>
      </c>
      <c r="B40" s="7"/>
      <c r="C40" s="23">
        <v>13800</v>
      </c>
      <c r="D40" s="6"/>
      <c r="E40" s="7"/>
      <c r="F40" s="7"/>
      <c r="G40" s="7">
        <f t="shared" si="0"/>
        <v>13800</v>
      </c>
      <c r="H40" s="9"/>
    </row>
    <row r="41" spans="1:8" ht="12.75">
      <c r="A41" s="20" t="s">
        <v>58</v>
      </c>
      <c r="B41" s="7"/>
      <c r="C41" s="23">
        <v>13800</v>
      </c>
      <c r="D41" s="6"/>
      <c r="E41" s="7"/>
      <c r="F41" s="7"/>
      <c r="G41" s="7">
        <f t="shared" si="0"/>
        <v>13800</v>
      </c>
      <c r="H41" s="9"/>
    </row>
    <row r="42" spans="1:8" ht="12.75">
      <c r="A42" s="20" t="s">
        <v>59</v>
      </c>
      <c r="B42" s="7"/>
      <c r="C42" s="23">
        <v>13800</v>
      </c>
      <c r="D42" s="6"/>
      <c r="E42" s="7"/>
      <c r="F42" s="7"/>
      <c r="G42" s="7">
        <f t="shared" si="0"/>
        <v>13800</v>
      </c>
      <c r="H42" s="9"/>
    </row>
    <row r="43" spans="1:8" ht="12.75">
      <c r="A43" s="20" t="s">
        <v>60</v>
      </c>
      <c r="B43" s="7"/>
      <c r="C43" s="23">
        <v>13800</v>
      </c>
      <c r="D43" s="6"/>
      <c r="E43" s="7"/>
      <c r="F43" s="7"/>
      <c r="G43" s="7">
        <f t="shared" si="0"/>
        <v>13800</v>
      </c>
      <c r="H43" s="9"/>
    </row>
    <row r="44" spans="1:8" ht="12.75">
      <c r="A44" s="20" t="s">
        <v>61</v>
      </c>
      <c r="B44" s="7"/>
      <c r="C44" s="23">
        <v>14000</v>
      </c>
      <c r="D44" s="6"/>
      <c r="E44" s="7"/>
      <c r="F44" s="7"/>
      <c r="G44" s="7">
        <f t="shared" si="0"/>
        <v>14000</v>
      </c>
      <c r="H44" s="9"/>
    </row>
    <row r="45" spans="1:8" ht="12.75">
      <c r="A45" s="20" t="s">
        <v>62</v>
      </c>
      <c r="B45" s="7"/>
      <c r="C45" s="23">
        <v>14000</v>
      </c>
      <c r="D45" s="6"/>
      <c r="E45" s="7"/>
      <c r="F45" s="7"/>
      <c r="G45" s="7">
        <f t="shared" si="0"/>
        <v>14000</v>
      </c>
      <c r="H45" s="9"/>
    </row>
    <row r="46" spans="1:8" ht="12.75">
      <c r="A46" s="20" t="s">
        <v>63</v>
      </c>
      <c r="B46" s="7"/>
      <c r="C46" s="23">
        <v>13800</v>
      </c>
      <c r="D46" s="6"/>
      <c r="E46" s="7"/>
      <c r="F46" s="7"/>
      <c r="G46" s="7">
        <f t="shared" si="0"/>
        <v>13800</v>
      </c>
      <c r="H46" s="9"/>
    </row>
    <row r="47" spans="1:8" ht="12.75">
      <c r="A47" s="20" t="s">
        <v>64</v>
      </c>
      <c r="B47" s="7"/>
      <c r="C47" s="23">
        <v>13800</v>
      </c>
      <c r="D47" s="6"/>
      <c r="E47" s="7"/>
      <c r="F47" s="7"/>
      <c r="G47" s="7">
        <f t="shared" si="0"/>
        <v>13800</v>
      </c>
      <c r="H47" s="9"/>
    </row>
    <row r="48" spans="1:8" ht="12.75">
      <c r="A48" s="20" t="s">
        <v>65</v>
      </c>
      <c r="B48" s="7"/>
      <c r="C48" s="23">
        <v>14000</v>
      </c>
      <c r="D48" s="6"/>
      <c r="E48" s="7"/>
      <c r="F48" s="7"/>
      <c r="G48" s="7">
        <f t="shared" si="0"/>
        <v>14000</v>
      </c>
      <c r="H48" s="9"/>
    </row>
    <row r="49" spans="1:8" ht="12.75">
      <c r="A49" s="20" t="s">
        <v>66</v>
      </c>
      <c r="B49" s="7"/>
      <c r="C49" s="23">
        <v>13800</v>
      </c>
      <c r="D49" s="6"/>
      <c r="E49" s="7"/>
      <c r="F49" s="7"/>
      <c r="G49" s="7">
        <f t="shared" si="0"/>
        <v>13800</v>
      </c>
      <c r="H49" s="9"/>
    </row>
    <row r="50" spans="1:8" ht="12.75">
      <c r="A50" s="20" t="s">
        <v>67</v>
      </c>
      <c r="B50" s="7"/>
      <c r="C50" s="23">
        <v>13800</v>
      </c>
      <c r="D50" s="6"/>
      <c r="E50" s="7"/>
      <c r="F50" s="7"/>
      <c r="G50" s="7">
        <f t="shared" si="0"/>
        <v>13800</v>
      </c>
      <c r="H50" s="9"/>
    </row>
    <row r="51" spans="1:8" ht="12.75">
      <c r="A51" s="20" t="s">
        <v>68</v>
      </c>
      <c r="B51" s="7"/>
      <c r="C51" s="23">
        <v>13800</v>
      </c>
      <c r="D51" s="6"/>
      <c r="E51" s="7"/>
      <c r="F51" s="7"/>
      <c r="G51" s="7">
        <f t="shared" si="0"/>
        <v>13800</v>
      </c>
      <c r="H51" s="9"/>
    </row>
    <row r="52" spans="1:8" ht="12.75">
      <c r="A52" s="20" t="s">
        <v>69</v>
      </c>
      <c r="B52" s="7"/>
      <c r="C52" s="23">
        <v>199.99</v>
      </c>
      <c r="D52" s="6"/>
      <c r="E52" s="7"/>
      <c r="F52" s="7"/>
      <c r="G52" s="7">
        <f t="shared" si="0"/>
        <v>199.99</v>
      </c>
      <c r="H52" s="9"/>
    </row>
    <row r="53" spans="1:8" ht="12.75">
      <c r="A53" s="20" t="s">
        <v>50</v>
      </c>
      <c r="B53" s="7"/>
      <c r="C53" s="23"/>
      <c r="D53" s="6"/>
      <c r="E53" s="7">
        <v>13800</v>
      </c>
      <c r="F53" s="7"/>
      <c r="G53" s="7">
        <f t="shared" si="0"/>
        <v>13800</v>
      </c>
      <c r="H53" s="9"/>
    </row>
    <row r="54" spans="1:8" ht="12.75">
      <c r="A54" s="20" t="s">
        <v>70</v>
      </c>
      <c r="B54" s="7"/>
      <c r="C54" s="23">
        <v>13800</v>
      </c>
      <c r="D54" s="6"/>
      <c r="E54" s="7"/>
      <c r="F54" s="7"/>
      <c r="G54" s="7">
        <f t="shared" si="0"/>
        <v>13800</v>
      </c>
      <c r="H54" s="9"/>
    </row>
    <row r="55" spans="1:8" ht="12.75">
      <c r="A55" s="20" t="s">
        <v>71</v>
      </c>
      <c r="B55" s="7"/>
      <c r="C55" s="23">
        <v>13800</v>
      </c>
      <c r="D55" s="6"/>
      <c r="E55" s="7"/>
      <c r="F55" s="7"/>
      <c r="G55" s="7">
        <f t="shared" si="0"/>
        <v>13800</v>
      </c>
      <c r="H55" s="9"/>
    </row>
    <row r="56" spans="1:8" ht="12.75">
      <c r="A56" s="20" t="s">
        <v>72</v>
      </c>
      <c r="B56" s="7"/>
      <c r="C56" s="23">
        <v>13800</v>
      </c>
      <c r="D56" s="6"/>
      <c r="E56" s="7"/>
      <c r="F56" s="7"/>
      <c r="G56" s="7">
        <f t="shared" si="0"/>
        <v>13800</v>
      </c>
      <c r="H56" s="9">
        <f>SUM(G40:G56)</f>
        <v>221599.99</v>
      </c>
    </row>
    <row r="57" spans="1:8" ht="12.75">
      <c r="A57" s="21" t="s">
        <v>14</v>
      </c>
      <c r="B57" s="7"/>
      <c r="C57" s="23"/>
      <c r="D57" s="6"/>
      <c r="E57" s="7"/>
      <c r="F57" s="7"/>
      <c r="G57" s="7"/>
      <c r="H57" s="9"/>
    </row>
    <row r="58" spans="1:8" ht="12.75">
      <c r="A58" s="20" t="s">
        <v>73</v>
      </c>
      <c r="B58" s="7"/>
      <c r="C58" s="23"/>
      <c r="D58" s="6"/>
      <c r="E58" s="7">
        <v>14000</v>
      </c>
      <c r="F58" s="7"/>
      <c r="G58" s="7">
        <f t="shared" si="0"/>
        <v>14000</v>
      </c>
      <c r="H58" s="9"/>
    </row>
    <row r="59" spans="1:8" ht="12.75">
      <c r="A59" s="20" t="s">
        <v>74</v>
      </c>
      <c r="B59" s="7"/>
      <c r="C59" s="23"/>
      <c r="D59" s="6"/>
      <c r="E59" s="7">
        <v>14000</v>
      </c>
      <c r="F59" s="7"/>
      <c r="G59" s="7">
        <f t="shared" si="0"/>
        <v>14000</v>
      </c>
      <c r="H59" s="9">
        <f>SUM(G58:G59)</f>
        <v>28000</v>
      </c>
    </row>
    <row r="60" spans="1:8" ht="12.75">
      <c r="A60" s="21" t="s">
        <v>15</v>
      </c>
      <c r="B60" s="7"/>
      <c r="C60" s="23"/>
      <c r="D60" s="6"/>
      <c r="E60" s="7"/>
      <c r="F60" s="7"/>
      <c r="G60" s="7"/>
      <c r="H60" s="9"/>
    </row>
    <row r="61" spans="1:8" ht="12.75">
      <c r="A61" s="20" t="s">
        <v>78</v>
      </c>
      <c r="B61" s="7"/>
      <c r="C61" s="23">
        <v>14000</v>
      </c>
      <c r="D61" s="6"/>
      <c r="E61" s="7"/>
      <c r="F61" s="7"/>
      <c r="G61" s="7">
        <f t="shared" si="0"/>
        <v>14000</v>
      </c>
      <c r="H61" s="9"/>
    </row>
    <row r="62" spans="1:8" ht="12.75">
      <c r="A62" s="20" t="s">
        <v>75</v>
      </c>
      <c r="B62" s="7"/>
      <c r="C62" s="23"/>
      <c r="D62" s="6"/>
      <c r="E62" s="7"/>
      <c r="F62" s="7">
        <v>13800</v>
      </c>
      <c r="G62" s="7">
        <f t="shared" si="0"/>
        <v>13800</v>
      </c>
      <c r="H62" s="9"/>
    </row>
    <row r="63" spans="1:8" ht="12.75">
      <c r="A63" s="20" t="s">
        <v>50</v>
      </c>
      <c r="B63" s="7"/>
      <c r="C63" s="23"/>
      <c r="D63" s="6"/>
      <c r="E63" s="7"/>
      <c r="F63" s="7">
        <v>13800</v>
      </c>
      <c r="G63" s="7">
        <f t="shared" si="0"/>
        <v>13800</v>
      </c>
      <c r="H63" s="9"/>
    </row>
    <row r="64" spans="1:8" ht="12.75">
      <c r="A64" s="20" t="s">
        <v>76</v>
      </c>
      <c r="B64" s="7"/>
      <c r="C64" s="23"/>
      <c r="D64" s="6"/>
      <c r="E64" s="7"/>
      <c r="F64" s="7">
        <v>13800</v>
      </c>
      <c r="G64" s="7">
        <f t="shared" si="0"/>
        <v>13800</v>
      </c>
      <c r="H64" s="9"/>
    </row>
    <row r="65" spans="1:8" ht="12.75">
      <c r="A65" s="20" t="s">
        <v>77</v>
      </c>
      <c r="B65" s="7"/>
      <c r="C65" s="23"/>
      <c r="D65" s="6"/>
      <c r="E65" s="7"/>
      <c r="F65" s="7">
        <v>14000</v>
      </c>
      <c r="G65" s="7">
        <f t="shared" si="0"/>
        <v>14000</v>
      </c>
      <c r="H65" s="9"/>
    </row>
    <row r="66" spans="1:8" ht="12.75">
      <c r="A66" s="20" t="s">
        <v>50</v>
      </c>
      <c r="B66" s="7"/>
      <c r="C66" s="23"/>
      <c r="D66" s="6"/>
      <c r="E66" s="7"/>
      <c r="F66" s="7">
        <v>14000</v>
      </c>
      <c r="G66" s="7">
        <f t="shared" si="0"/>
        <v>14000</v>
      </c>
      <c r="H66" s="9"/>
    </row>
    <row r="67" spans="1:8" ht="12.75">
      <c r="A67" s="20" t="s">
        <v>79</v>
      </c>
      <c r="B67" s="7"/>
      <c r="C67" s="23"/>
      <c r="D67" s="6"/>
      <c r="E67" s="7">
        <v>14000</v>
      </c>
      <c r="F67" s="7"/>
      <c r="G67" s="7">
        <f t="shared" si="0"/>
        <v>14000</v>
      </c>
      <c r="H67" s="9"/>
    </row>
    <row r="68" spans="1:8" ht="12.75">
      <c r="A68" s="20" t="s">
        <v>80</v>
      </c>
      <c r="B68" s="7"/>
      <c r="C68" s="23"/>
      <c r="D68" s="7"/>
      <c r="E68" s="7">
        <v>14000</v>
      </c>
      <c r="F68" s="7"/>
      <c r="G68" s="7">
        <f t="shared" si="0"/>
        <v>14000</v>
      </c>
      <c r="H68" s="9">
        <f>SUM(G61:G68)</f>
        <v>111400</v>
      </c>
    </row>
    <row r="69" spans="1:8" ht="12.75">
      <c r="A69" s="21" t="s">
        <v>16</v>
      </c>
      <c r="B69" s="7"/>
      <c r="C69" s="23"/>
      <c r="D69" s="7"/>
      <c r="E69" s="7"/>
      <c r="F69" s="7"/>
      <c r="G69" s="7"/>
      <c r="H69" s="9"/>
    </row>
    <row r="70" spans="1:8" ht="12.75">
      <c r="A70" s="20" t="s">
        <v>81</v>
      </c>
      <c r="B70" s="7"/>
      <c r="C70" s="23">
        <v>7000.01</v>
      </c>
      <c r="D70" s="7"/>
      <c r="E70" s="7"/>
      <c r="F70" s="7"/>
      <c r="G70" s="7">
        <f t="shared" si="0"/>
        <v>7000.01</v>
      </c>
      <c r="H70" s="9"/>
    </row>
    <row r="71" spans="1:8" ht="12.75">
      <c r="A71" s="20" t="s">
        <v>82</v>
      </c>
      <c r="B71" s="7"/>
      <c r="C71" s="23">
        <v>14000</v>
      </c>
      <c r="D71" s="7"/>
      <c r="E71" s="7"/>
      <c r="F71" s="7"/>
      <c r="G71" s="7">
        <f t="shared" si="0"/>
        <v>14000</v>
      </c>
      <c r="H71" s="9"/>
    </row>
    <row r="72" spans="1:8" ht="12.75">
      <c r="A72" s="20" t="s">
        <v>83</v>
      </c>
      <c r="B72" s="7"/>
      <c r="C72" s="23"/>
      <c r="D72" s="7">
        <v>14000</v>
      </c>
      <c r="E72" s="7"/>
      <c r="F72" s="7"/>
      <c r="G72" s="7">
        <f t="shared" si="0"/>
        <v>14000</v>
      </c>
      <c r="H72" s="9"/>
    </row>
    <row r="73" spans="1:8" ht="12.75">
      <c r="A73" s="20" t="s">
        <v>84</v>
      </c>
      <c r="B73" s="7"/>
      <c r="C73" s="23"/>
      <c r="D73" s="7">
        <v>14000</v>
      </c>
      <c r="E73" s="7"/>
      <c r="F73" s="7"/>
      <c r="G73" s="7">
        <f t="shared" si="0"/>
        <v>14000</v>
      </c>
      <c r="H73" s="9"/>
    </row>
    <row r="74" spans="1:8" ht="12.75">
      <c r="A74" s="20" t="s">
        <v>85</v>
      </c>
      <c r="B74" s="7"/>
      <c r="C74" s="23"/>
      <c r="D74" s="7"/>
      <c r="E74" s="7">
        <v>14000</v>
      </c>
      <c r="F74" s="7"/>
      <c r="G74" s="7">
        <f t="shared" si="0"/>
        <v>14000</v>
      </c>
      <c r="H74" s="9"/>
    </row>
    <row r="75" spans="1:8" ht="12.75">
      <c r="A75" s="20" t="s">
        <v>86</v>
      </c>
      <c r="B75" s="7"/>
      <c r="C75" s="23"/>
      <c r="D75" s="7"/>
      <c r="E75" s="7">
        <v>14000</v>
      </c>
      <c r="F75" s="7"/>
      <c r="G75" s="7">
        <f>SUM(B75:F75)</f>
        <v>14000</v>
      </c>
      <c r="H75" s="9"/>
    </row>
    <row r="76" spans="1:8" ht="12.75">
      <c r="A76" s="20" t="s">
        <v>87</v>
      </c>
      <c r="B76" s="7"/>
      <c r="C76" s="23"/>
      <c r="D76" s="7"/>
      <c r="E76" s="7">
        <v>14000</v>
      </c>
      <c r="F76" s="7"/>
      <c r="G76" s="7">
        <f>SUM(B76:F76)</f>
        <v>14000</v>
      </c>
      <c r="H76" s="9">
        <f>SUM(G70:G76)</f>
        <v>91000.01000000001</v>
      </c>
    </row>
    <row r="77" spans="1:8" ht="12.75">
      <c r="A77" s="21" t="s">
        <v>17</v>
      </c>
      <c r="B77" s="7"/>
      <c r="C77" s="23"/>
      <c r="D77" s="7"/>
      <c r="E77" s="7"/>
      <c r="F77" s="7"/>
      <c r="G77" s="7"/>
      <c r="H77" s="9"/>
    </row>
    <row r="78" spans="1:8" ht="12.75">
      <c r="A78" s="20" t="s">
        <v>94</v>
      </c>
      <c r="B78" s="7"/>
      <c r="C78" s="23"/>
      <c r="D78" s="7"/>
      <c r="E78" s="7">
        <v>13200</v>
      </c>
      <c r="F78" s="7"/>
      <c r="G78" s="7">
        <f aca="true" t="shared" si="1" ref="G78:G142">SUM(B78:F78)</f>
        <v>13200</v>
      </c>
      <c r="H78" s="9"/>
    </row>
    <row r="79" spans="1:8" ht="12.75">
      <c r="A79" s="20" t="s">
        <v>95</v>
      </c>
      <c r="B79" s="7"/>
      <c r="C79" s="23"/>
      <c r="D79" s="7"/>
      <c r="E79" s="7">
        <v>13600</v>
      </c>
      <c r="F79" s="7"/>
      <c r="G79" s="7">
        <f t="shared" si="1"/>
        <v>13600</v>
      </c>
      <c r="H79" s="9"/>
    </row>
    <row r="80" spans="1:8" ht="12.75">
      <c r="A80" s="20" t="s">
        <v>50</v>
      </c>
      <c r="B80" s="7"/>
      <c r="C80" s="23"/>
      <c r="D80" s="7"/>
      <c r="E80" s="7">
        <v>13200</v>
      </c>
      <c r="F80" s="7"/>
      <c r="G80" s="7">
        <f t="shared" si="1"/>
        <v>13200</v>
      </c>
      <c r="H80" s="9"/>
    </row>
    <row r="81" spans="1:8" ht="12.75">
      <c r="A81" s="20" t="s">
        <v>45</v>
      </c>
      <c r="B81" s="7"/>
      <c r="C81" s="23"/>
      <c r="D81" s="7"/>
      <c r="E81" s="7"/>
      <c r="F81" s="7">
        <v>13800</v>
      </c>
      <c r="G81" s="7">
        <f t="shared" si="1"/>
        <v>13800</v>
      </c>
      <c r="H81" s="9"/>
    </row>
    <row r="82" spans="1:8" ht="12.75">
      <c r="A82" s="20" t="s">
        <v>88</v>
      </c>
      <c r="B82" s="7"/>
      <c r="C82" s="23"/>
      <c r="D82" s="7"/>
      <c r="E82" s="7"/>
      <c r="F82" s="7">
        <v>6900</v>
      </c>
      <c r="G82" s="7">
        <f t="shared" si="1"/>
        <v>6900</v>
      </c>
      <c r="H82" s="9"/>
    </row>
    <row r="83" spans="1:8" ht="12.75">
      <c r="A83" s="20" t="s">
        <v>89</v>
      </c>
      <c r="B83" s="7"/>
      <c r="C83" s="23"/>
      <c r="D83" s="7"/>
      <c r="E83" s="7"/>
      <c r="F83" s="7">
        <v>14000</v>
      </c>
      <c r="G83" s="7">
        <f t="shared" si="1"/>
        <v>14000</v>
      </c>
      <c r="H83" s="9"/>
    </row>
    <row r="84" spans="1:8" ht="12.75">
      <c r="A84" s="20" t="s">
        <v>90</v>
      </c>
      <c r="B84" s="7"/>
      <c r="C84" s="23"/>
      <c r="D84" s="7"/>
      <c r="E84" s="7"/>
      <c r="F84" s="7">
        <v>14000</v>
      </c>
      <c r="G84" s="7">
        <f t="shared" si="1"/>
        <v>14000</v>
      </c>
      <c r="H84" s="9"/>
    </row>
    <row r="85" spans="1:8" ht="12.75">
      <c r="A85" s="20" t="s">
        <v>91</v>
      </c>
      <c r="B85" s="7"/>
      <c r="C85" s="23"/>
      <c r="D85" s="7"/>
      <c r="E85" s="7"/>
      <c r="F85" s="7">
        <v>14000</v>
      </c>
      <c r="G85" s="7">
        <f t="shared" si="1"/>
        <v>14000</v>
      </c>
      <c r="H85" s="9"/>
    </row>
    <row r="86" spans="1:8" ht="12.75">
      <c r="A86" s="20" t="s">
        <v>50</v>
      </c>
      <c r="B86" s="7"/>
      <c r="C86" s="23"/>
      <c r="D86" s="7"/>
      <c r="E86" s="7"/>
      <c r="F86" s="7">
        <v>14000</v>
      </c>
      <c r="G86" s="7">
        <f t="shared" si="1"/>
        <v>14000</v>
      </c>
      <c r="H86" s="9"/>
    </row>
    <row r="87" spans="1:8" ht="12.75">
      <c r="A87" s="20" t="s">
        <v>92</v>
      </c>
      <c r="B87" s="7"/>
      <c r="C87" s="23"/>
      <c r="D87" s="7"/>
      <c r="E87" s="7"/>
      <c r="F87" s="7">
        <v>14000</v>
      </c>
      <c r="G87" s="7">
        <f t="shared" si="1"/>
        <v>14000</v>
      </c>
      <c r="H87" s="9"/>
    </row>
    <row r="88" spans="1:8" ht="12.75">
      <c r="A88" s="20" t="s">
        <v>93</v>
      </c>
      <c r="B88" s="7"/>
      <c r="C88" s="23"/>
      <c r="D88" s="7"/>
      <c r="E88" s="7"/>
      <c r="F88" s="7">
        <v>14000</v>
      </c>
      <c r="G88" s="7">
        <f t="shared" si="1"/>
        <v>14000</v>
      </c>
      <c r="H88" s="9">
        <f>SUM(G78:G88)</f>
        <v>144700</v>
      </c>
    </row>
    <row r="89" spans="1:8" ht="12.75">
      <c r="A89" s="21" t="s">
        <v>18</v>
      </c>
      <c r="B89" s="7"/>
      <c r="C89" s="23"/>
      <c r="D89" s="7"/>
      <c r="E89" s="7"/>
      <c r="F89" s="7"/>
      <c r="G89" s="7"/>
      <c r="H89" s="9"/>
    </row>
    <row r="90" spans="1:8" ht="12.75">
      <c r="A90" s="20" t="s">
        <v>97</v>
      </c>
      <c r="B90" s="7"/>
      <c r="C90" s="23">
        <v>14000</v>
      </c>
      <c r="D90" s="7"/>
      <c r="E90" s="7"/>
      <c r="F90" s="7"/>
      <c r="G90" s="7">
        <f t="shared" si="1"/>
        <v>14000</v>
      </c>
      <c r="H90" s="9"/>
    </row>
    <row r="91" spans="1:8" ht="12.75">
      <c r="A91" s="20" t="s">
        <v>98</v>
      </c>
      <c r="B91" s="7"/>
      <c r="C91" s="23"/>
      <c r="D91" s="7"/>
      <c r="E91" s="7">
        <v>14000</v>
      </c>
      <c r="F91" s="7"/>
      <c r="G91" s="7">
        <f t="shared" si="1"/>
        <v>14000</v>
      </c>
      <c r="H91" s="9">
        <f>SUM(G90:G91)</f>
        <v>28000</v>
      </c>
    </row>
    <row r="92" spans="1:8" ht="12.75">
      <c r="A92" s="21" t="s">
        <v>1</v>
      </c>
      <c r="B92" s="7"/>
      <c r="C92" s="23"/>
      <c r="D92" s="7"/>
      <c r="E92" s="7"/>
      <c r="F92" s="7"/>
      <c r="G92" s="7"/>
      <c r="H92" s="9"/>
    </row>
    <row r="93" spans="1:8" ht="12.75">
      <c r="A93" s="20" t="s">
        <v>99</v>
      </c>
      <c r="B93" s="7"/>
      <c r="C93" s="23"/>
      <c r="D93" s="7"/>
      <c r="E93" s="7"/>
      <c r="F93" s="7">
        <v>14000</v>
      </c>
      <c r="G93" s="7">
        <f t="shared" si="1"/>
        <v>14000</v>
      </c>
      <c r="H93" s="9"/>
    </row>
    <row r="94" spans="1:8" ht="12.75">
      <c r="A94" s="20" t="s">
        <v>100</v>
      </c>
      <c r="B94" s="7"/>
      <c r="C94" s="23"/>
      <c r="D94" s="7"/>
      <c r="E94" s="7"/>
      <c r="F94" s="7">
        <v>14000</v>
      </c>
      <c r="G94" s="7">
        <f t="shared" si="1"/>
        <v>14000</v>
      </c>
      <c r="H94" s="9"/>
    </row>
    <row r="95" spans="1:8" ht="12.75">
      <c r="A95" s="20" t="s">
        <v>101</v>
      </c>
      <c r="B95" s="7"/>
      <c r="C95" s="23"/>
      <c r="D95" s="7"/>
      <c r="E95" s="7"/>
      <c r="F95" s="7">
        <v>14000</v>
      </c>
      <c r="G95" s="7">
        <f t="shared" si="1"/>
        <v>14000</v>
      </c>
      <c r="H95" s="9"/>
    </row>
    <row r="96" spans="1:8" ht="12.75">
      <c r="A96" s="20" t="s">
        <v>102</v>
      </c>
      <c r="B96" s="7"/>
      <c r="C96" s="23"/>
      <c r="D96" s="7"/>
      <c r="E96" s="7"/>
      <c r="F96" s="7">
        <v>14000</v>
      </c>
      <c r="G96" s="7">
        <f t="shared" si="1"/>
        <v>14000</v>
      </c>
      <c r="H96" s="9"/>
    </row>
    <row r="97" spans="1:8" ht="12.75">
      <c r="A97" s="20" t="s">
        <v>103</v>
      </c>
      <c r="B97" s="7"/>
      <c r="C97" s="23"/>
      <c r="D97" s="7"/>
      <c r="E97" s="7"/>
      <c r="F97" s="7">
        <v>14000</v>
      </c>
      <c r="G97" s="7">
        <f t="shared" si="1"/>
        <v>14000</v>
      </c>
      <c r="H97" s="9"/>
    </row>
    <row r="98" spans="1:8" ht="12.75">
      <c r="A98" s="20" t="s">
        <v>104</v>
      </c>
      <c r="B98" s="7"/>
      <c r="C98" s="23"/>
      <c r="D98" s="7"/>
      <c r="E98" s="7"/>
      <c r="F98" s="7">
        <v>14000</v>
      </c>
      <c r="G98" s="7">
        <f t="shared" si="1"/>
        <v>14000</v>
      </c>
      <c r="H98" s="9"/>
    </row>
    <row r="99" spans="1:8" ht="12.75">
      <c r="A99" s="20" t="s">
        <v>105</v>
      </c>
      <c r="B99" s="7"/>
      <c r="C99" s="23"/>
      <c r="D99" s="7"/>
      <c r="E99" s="7"/>
      <c r="F99" s="7">
        <v>14000</v>
      </c>
      <c r="G99" s="7">
        <f t="shared" si="1"/>
        <v>14000</v>
      </c>
      <c r="H99" s="9"/>
    </row>
    <row r="100" spans="1:8" ht="12.75">
      <c r="A100" s="20" t="s">
        <v>106</v>
      </c>
      <c r="B100" s="7"/>
      <c r="C100" s="23"/>
      <c r="D100" s="7"/>
      <c r="E100" s="7"/>
      <c r="F100" s="7">
        <v>13800</v>
      </c>
      <c r="G100" s="7">
        <f t="shared" si="1"/>
        <v>13800</v>
      </c>
      <c r="H100" s="9"/>
    </row>
    <row r="101" spans="1:8" ht="12.75">
      <c r="A101" s="20" t="s">
        <v>107</v>
      </c>
      <c r="B101" s="7"/>
      <c r="C101" s="23"/>
      <c r="D101" s="7"/>
      <c r="E101" s="7"/>
      <c r="F101" s="7">
        <v>13600</v>
      </c>
      <c r="G101" s="7">
        <f t="shared" si="1"/>
        <v>13600</v>
      </c>
      <c r="H101" s="9"/>
    </row>
    <row r="102" spans="1:8" ht="12.75">
      <c r="A102" s="20" t="s">
        <v>108</v>
      </c>
      <c r="B102" s="7"/>
      <c r="C102" s="23"/>
      <c r="D102" s="7"/>
      <c r="E102" s="7"/>
      <c r="F102" s="7">
        <v>13600</v>
      </c>
      <c r="G102" s="7">
        <f t="shared" si="1"/>
        <v>13600</v>
      </c>
      <c r="H102" s="9"/>
    </row>
    <row r="103" spans="1:8" ht="12.75">
      <c r="A103" s="20" t="s">
        <v>109</v>
      </c>
      <c r="B103" s="7"/>
      <c r="C103" s="23"/>
      <c r="D103" s="7"/>
      <c r="E103" s="7"/>
      <c r="F103" s="7">
        <v>13600</v>
      </c>
      <c r="G103" s="7">
        <f t="shared" si="1"/>
        <v>13600</v>
      </c>
      <c r="H103" s="9"/>
    </row>
    <row r="104" spans="1:8" ht="12.75">
      <c r="A104" s="20" t="s">
        <v>110</v>
      </c>
      <c r="B104" s="7"/>
      <c r="C104" s="23"/>
      <c r="D104" s="7"/>
      <c r="E104" s="7"/>
      <c r="F104" s="7">
        <v>13600</v>
      </c>
      <c r="G104" s="7">
        <f t="shared" si="1"/>
        <v>13600</v>
      </c>
      <c r="H104" s="9"/>
    </row>
    <row r="105" spans="1:8" ht="12.75">
      <c r="A105" s="20" t="s">
        <v>111</v>
      </c>
      <c r="B105" s="7"/>
      <c r="C105" s="23"/>
      <c r="D105" s="7"/>
      <c r="E105" s="7"/>
      <c r="F105" s="7">
        <v>13600</v>
      </c>
      <c r="G105" s="7">
        <f t="shared" si="1"/>
        <v>13600</v>
      </c>
      <c r="H105" s="9"/>
    </row>
    <row r="106" spans="1:8" ht="12.75">
      <c r="A106" s="20" t="s">
        <v>112</v>
      </c>
      <c r="B106" s="7"/>
      <c r="C106" s="23"/>
      <c r="D106" s="7"/>
      <c r="E106" s="7"/>
      <c r="F106" s="7">
        <v>6800</v>
      </c>
      <c r="G106" s="7">
        <f t="shared" si="1"/>
        <v>6800</v>
      </c>
      <c r="H106" s="9"/>
    </row>
    <row r="107" spans="1:8" ht="12.75">
      <c r="A107" s="20" t="s">
        <v>113</v>
      </c>
      <c r="B107" s="7"/>
      <c r="C107" s="23"/>
      <c r="D107" s="7"/>
      <c r="E107" s="7"/>
      <c r="F107" s="7">
        <v>6800</v>
      </c>
      <c r="G107" s="7">
        <f t="shared" si="1"/>
        <v>6800</v>
      </c>
      <c r="H107" s="9"/>
    </row>
    <row r="108" spans="1:8" ht="12.75">
      <c r="A108" s="20" t="s">
        <v>114</v>
      </c>
      <c r="B108" s="7"/>
      <c r="C108" s="23"/>
      <c r="D108" s="7"/>
      <c r="E108" s="7"/>
      <c r="F108" s="7">
        <v>4533.34</v>
      </c>
      <c r="G108" s="7">
        <f t="shared" si="1"/>
        <v>4533.34</v>
      </c>
      <c r="H108" s="9"/>
    </row>
    <row r="109" spans="1:8" ht="12.75">
      <c r="A109" s="20" t="s">
        <v>115</v>
      </c>
      <c r="B109" s="7"/>
      <c r="C109" s="23"/>
      <c r="D109" s="7"/>
      <c r="E109" s="7">
        <v>14000</v>
      </c>
      <c r="F109" s="7"/>
      <c r="G109" s="7">
        <f t="shared" si="1"/>
        <v>14000</v>
      </c>
      <c r="H109" s="9"/>
    </row>
    <row r="110" spans="1:8" ht="12.75">
      <c r="A110" s="20" t="s">
        <v>116</v>
      </c>
      <c r="B110" s="7"/>
      <c r="C110" s="23"/>
      <c r="D110" s="7"/>
      <c r="E110" s="7">
        <v>14000</v>
      </c>
      <c r="F110" s="7"/>
      <c r="G110" s="7">
        <f t="shared" si="1"/>
        <v>14000</v>
      </c>
      <c r="H110" s="9"/>
    </row>
    <row r="111" spans="1:8" ht="12.75">
      <c r="A111" s="20" t="s">
        <v>117</v>
      </c>
      <c r="B111" s="7">
        <v>14000</v>
      </c>
      <c r="C111" s="23"/>
      <c r="D111" s="7"/>
      <c r="E111" s="7"/>
      <c r="F111" s="7"/>
      <c r="G111" s="7">
        <f t="shared" si="1"/>
        <v>14000</v>
      </c>
      <c r="H111" s="9"/>
    </row>
    <row r="112" spans="1:8" ht="12.75">
      <c r="A112" s="20" t="s">
        <v>118</v>
      </c>
      <c r="B112" s="7">
        <v>14000</v>
      </c>
      <c r="C112" s="23"/>
      <c r="D112" s="7"/>
      <c r="E112" s="7"/>
      <c r="F112" s="7"/>
      <c r="G112" s="7">
        <f t="shared" si="1"/>
        <v>14000</v>
      </c>
      <c r="H112" s="9"/>
    </row>
    <row r="113" spans="1:8" ht="12.75">
      <c r="A113" s="20" t="s">
        <v>119</v>
      </c>
      <c r="B113" s="7">
        <v>14000</v>
      </c>
      <c r="C113" s="23"/>
      <c r="D113" s="7"/>
      <c r="E113" s="7"/>
      <c r="F113" s="7"/>
      <c r="G113" s="7">
        <f t="shared" si="1"/>
        <v>14000</v>
      </c>
      <c r="H113" s="9"/>
    </row>
    <row r="114" spans="1:8" ht="12.75">
      <c r="A114" s="20" t="s">
        <v>120</v>
      </c>
      <c r="B114" s="7">
        <v>14000</v>
      </c>
      <c r="C114" s="23"/>
      <c r="D114" s="7"/>
      <c r="E114" s="7"/>
      <c r="F114" s="7"/>
      <c r="G114" s="7">
        <f t="shared" si="1"/>
        <v>14000</v>
      </c>
      <c r="H114" s="9"/>
    </row>
    <row r="115" spans="1:8" ht="12.75">
      <c r="A115" s="20" t="s">
        <v>121</v>
      </c>
      <c r="B115" s="7">
        <v>14000</v>
      </c>
      <c r="C115" s="23"/>
      <c r="D115" s="7"/>
      <c r="E115" s="7"/>
      <c r="F115" s="7"/>
      <c r="G115" s="7">
        <f t="shared" si="1"/>
        <v>14000</v>
      </c>
      <c r="H115" s="9"/>
    </row>
    <row r="116" spans="1:8" ht="12.75">
      <c r="A116" s="20" t="s">
        <v>122</v>
      </c>
      <c r="B116" s="7">
        <v>13800</v>
      </c>
      <c r="C116" s="23"/>
      <c r="D116" s="7"/>
      <c r="E116" s="7"/>
      <c r="F116" s="7"/>
      <c r="G116" s="7">
        <f t="shared" si="1"/>
        <v>13800</v>
      </c>
      <c r="H116" s="9"/>
    </row>
    <row r="117" spans="1:8" ht="12.75">
      <c r="A117" s="20" t="s">
        <v>123</v>
      </c>
      <c r="B117" s="7">
        <v>13800</v>
      </c>
      <c r="C117" s="23"/>
      <c r="D117" s="7"/>
      <c r="E117" s="7"/>
      <c r="F117" s="7"/>
      <c r="G117" s="7">
        <f t="shared" si="1"/>
        <v>13800</v>
      </c>
      <c r="H117" s="9"/>
    </row>
    <row r="118" spans="1:8" ht="12.75">
      <c r="A118" s="20" t="s">
        <v>124</v>
      </c>
      <c r="B118" s="7">
        <v>13600</v>
      </c>
      <c r="C118" s="23"/>
      <c r="D118" s="7"/>
      <c r="E118" s="7"/>
      <c r="F118" s="7"/>
      <c r="G118" s="7">
        <f t="shared" si="1"/>
        <v>13600</v>
      </c>
      <c r="H118" s="9"/>
    </row>
    <row r="119" spans="1:8" ht="12.75">
      <c r="A119" s="20" t="s">
        <v>125</v>
      </c>
      <c r="B119" s="7">
        <v>13600</v>
      </c>
      <c r="C119" s="23"/>
      <c r="D119" s="7"/>
      <c r="E119" s="7"/>
      <c r="F119" s="7"/>
      <c r="G119" s="7">
        <f t="shared" si="1"/>
        <v>13600</v>
      </c>
      <c r="H119" s="9">
        <f>SUM(G93:G119)</f>
        <v>350733.33999999997</v>
      </c>
    </row>
    <row r="120" spans="1:8" ht="12.75">
      <c r="A120" s="21" t="s">
        <v>2</v>
      </c>
      <c r="B120" s="7"/>
      <c r="C120" s="23"/>
      <c r="D120" s="7"/>
      <c r="E120" s="7"/>
      <c r="F120" s="7"/>
      <c r="G120" s="7"/>
      <c r="H120" s="9"/>
    </row>
    <row r="121" spans="1:8" ht="12.75">
      <c r="A121" s="20" t="s">
        <v>126</v>
      </c>
      <c r="B121" s="7"/>
      <c r="C121" s="23"/>
      <c r="D121" s="7"/>
      <c r="E121" s="7"/>
      <c r="F121" s="7">
        <v>14000</v>
      </c>
      <c r="G121" s="7">
        <f t="shared" si="1"/>
        <v>14000</v>
      </c>
      <c r="H121" s="9"/>
    </row>
    <row r="122" spans="1:8" ht="12.75">
      <c r="A122" s="20" t="s">
        <v>127</v>
      </c>
      <c r="B122" s="7"/>
      <c r="C122" s="23"/>
      <c r="D122" s="7"/>
      <c r="E122" s="7"/>
      <c r="F122" s="7">
        <v>14000</v>
      </c>
      <c r="G122" s="7">
        <f t="shared" si="1"/>
        <v>14000</v>
      </c>
      <c r="H122" s="9"/>
    </row>
    <row r="123" spans="1:8" ht="12.75">
      <c r="A123" s="20" t="s">
        <v>128</v>
      </c>
      <c r="B123" s="7"/>
      <c r="C123" s="23"/>
      <c r="D123" s="7"/>
      <c r="E123" s="7"/>
      <c r="F123" s="7">
        <v>14000</v>
      </c>
      <c r="G123" s="7">
        <f t="shared" si="1"/>
        <v>14000</v>
      </c>
      <c r="H123" s="9"/>
    </row>
    <row r="124" spans="1:8" ht="12.75">
      <c r="A124" s="20" t="s">
        <v>129</v>
      </c>
      <c r="B124" s="7"/>
      <c r="C124" s="23"/>
      <c r="D124" s="7"/>
      <c r="E124" s="7"/>
      <c r="F124" s="7">
        <v>14000</v>
      </c>
      <c r="G124" s="7">
        <f t="shared" si="1"/>
        <v>14000</v>
      </c>
      <c r="H124" s="9"/>
    </row>
    <row r="125" spans="1:8" ht="12.75">
      <c r="A125" s="20" t="s">
        <v>130</v>
      </c>
      <c r="B125" s="7"/>
      <c r="C125" s="23"/>
      <c r="D125" s="7"/>
      <c r="E125" s="7"/>
      <c r="F125" s="7">
        <v>14000</v>
      </c>
      <c r="G125" s="7">
        <f t="shared" si="1"/>
        <v>14000</v>
      </c>
      <c r="H125" s="9"/>
    </row>
    <row r="126" spans="1:8" ht="12.75">
      <c r="A126" s="20" t="s">
        <v>131</v>
      </c>
      <c r="B126" s="7"/>
      <c r="C126" s="23"/>
      <c r="D126" s="7"/>
      <c r="E126" s="7"/>
      <c r="F126" s="7">
        <v>14000</v>
      </c>
      <c r="G126" s="7">
        <f t="shared" si="1"/>
        <v>14000</v>
      </c>
      <c r="H126" s="9"/>
    </row>
    <row r="127" spans="1:8" ht="12.75">
      <c r="A127" s="20" t="s">
        <v>132</v>
      </c>
      <c r="B127" s="7"/>
      <c r="C127" s="23">
        <v>14000</v>
      </c>
      <c r="D127" s="7"/>
      <c r="E127" s="7"/>
      <c r="F127" s="7"/>
      <c r="G127" s="7">
        <f t="shared" si="1"/>
        <v>14000</v>
      </c>
      <c r="H127" s="9"/>
    </row>
    <row r="128" spans="1:8" ht="12.75">
      <c r="A128" s="20" t="s">
        <v>133</v>
      </c>
      <c r="B128" s="7"/>
      <c r="C128" s="23"/>
      <c r="D128" s="7"/>
      <c r="E128" s="7">
        <v>14000</v>
      </c>
      <c r="F128" s="7"/>
      <c r="G128" s="7">
        <f t="shared" si="1"/>
        <v>14000</v>
      </c>
      <c r="H128" s="9"/>
    </row>
    <row r="129" spans="1:8" ht="12.75">
      <c r="A129" s="20" t="s">
        <v>50</v>
      </c>
      <c r="B129" s="7"/>
      <c r="C129" s="23"/>
      <c r="D129" s="7"/>
      <c r="E129" s="7">
        <v>14000</v>
      </c>
      <c r="F129" s="7"/>
      <c r="G129" s="7">
        <f t="shared" si="1"/>
        <v>14000</v>
      </c>
      <c r="H129" s="9"/>
    </row>
    <row r="130" spans="1:8" ht="12.75">
      <c r="A130" s="20" t="s">
        <v>134</v>
      </c>
      <c r="B130" s="7"/>
      <c r="C130" s="23"/>
      <c r="D130" s="7"/>
      <c r="E130" s="7">
        <v>14000</v>
      </c>
      <c r="F130" s="7"/>
      <c r="G130" s="7">
        <f t="shared" si="1"/>
        <v>14000</v>
      </c>
      <c r="H130" s="9">
        <f>SUM(G121:G130)</f>
        <v>140000</v>
      </c>
    </row>
    <row r="131" spans="1:8" ht="12.75">
      <c r="A131" s="21" t="s">
        <v>3</v>
      </c>
      <c r="B131" s="7"/>
      <c r="C131" s="23"/>
      <c r="D131" s="7"/>
      <c r="E131" s="7"/>
      <c r="F131" s="7"/>
      <c r="G131" s="7"/>
      <c r="H131" s="9"/>
    </row>
    <row r="132" spans="1:8" ht="12.75">
      <c r="A132" s="25" t="s">
        <v>135</v>
      </c>
      <c r="B132" s="7"/>
      <c r="C132" s="23"/>
      <c r="D132" s="7"/>
      <c r="E132" s="7"/>
      <c r="F132" s="7">
        <v>7000</v>
      </c>
      <c r="G132" s="7">
        <f t="shared" si="1"/>
        <v>7000</v>
      </c>
      <c r="H132" s="9"/>
    </row>
    <row r="133" spans="1:8" ht="12.75">
      <c r="A133" s="25" t="s">
        <v>136</v>
      </c>
      <c r="B133" s="7"/>
      <c r="C133" s="23"/>
      <c r="D133" s="7"/>
      <c r="E133" s="7"/>
      <c r="F133" s="7">
        <v>7000</v>
      </c>
      <c r="G133" s="7">
        <f t="shared" si="1"/>
        <v>7000</v>
      </c>
      <c r="H133" s="9"/>
    </row>
    <row r="134" spans="1:8" ht="12.75">
      <c r="A134" s="20" t="s">
        <v>50</v>
      </c>
      <c r="B134" s="7"/>
      <c r="C134" s="23"/>
      <c r="D134" s="7"/>
      <c r="E134" s="7"/>
      <c r="F134" s="7">
        <v>14000</v>
      </c>
      <c r="G134" s="7">
        <f t="shared" si="1"/>
        <v>14000</v>
      </c>
      <c r="H134" s="9"/>
    </row>
    <row r="135" spans="1:8" ht="12.75">
      <c r="A135" s="20" t="s">
        <v>137</v>
      </c>
      <c r="B135" s="7"/>
      <c r="C135" s="23">
        <v>14000.01</v>
      </c>
      <c r="D135" s="7"/>
      <c r="E135" s="7"/>
      <c r="F135" s="7"/>
      <c r="G135" s="7">
        <f t="shared" si="1"/>
        <v>14000.01</v>
      </c>
      <c r="H135" s="9"/>
    </row>
    <row r="136" spans="1:8" ht="12.75">
      <c r="A136" s="20" t="s">
        <v>138</v>
      </c>
      <c r="B136" s="7"/>
      <c r="C136" s="23"/>
      <c r="D136" s="7"/>
      <c r="E136" s="7">
        <v>14000</v>
      </c>
      <c r="F136" s="7"/>
      <c r="G136" s="7">
        <f t="shared" si="1"/>
        <v>14000</v>
      </c>
      <c r="H136" s="9">
        <f>SUM(G132:G136)</f>
        <v>56000.01</v>
      </c>
    </row>
    <row r="137" spans="1:8" ht="12.75">
      <c r="A137" s="21" t="s">
        <v>4</v>
      </c>
      <c r="B137" s="7"/>
      <c r="C137" s="23"/>
      <c r="D137" s="7"/>
      <c r="E137" s="7"/>
      <c r="F137" s="7"/>
      <c r="G137" s="7"/>
      <c r="H137" s="9"/>
    </row>
    <row r="138" spans="1:8" ht="12.75">
      <c r="A138" s="20" t="s">
        <v>139</v>
      </c>
      <c r="B138" s="7"/>
      <c r="C138" s="23">
        <v>14000.01</v>
      </c>
      <c r="D138" s="7"/>
      <c r="E138" s="7"/>
      <c r="F138" s="7"/>
      <c r="G138" s="7">
        <f t="shared" si="1"/>
        <v>14000.01</v>
      </c>
      <c r="H138" s="9"/>
    </row>
    <row r="139" spans="1:8" ht="12.75">
      <c r="A139" s="20" t="s">
        <v>50</v>
      </c>
      <c r="B139" s="7"/>
      <c r="C139" s="23"/>
      <c r="D139" s="7"/>
      <c r="E139" s="7">
        <v>14000</v>
      </c>
      <c r="F139" s="7"/>
      <c r="G139" s="7">
        <f t="shared" si="1"/>
        <v>14000</v>
      </c>
      <c r="H139" s="9"/>
    </row>
    <row r="140" spans="1:8" ht="12.75">
      <c r="A140" s="20" t="s">
        <v>50</v>
      </c>
      <c r="B140" s="7"/>
      <c r="C140" s="23"/>
      <c r="D140" s="7"/>
      <c r="E140" s="7">
        <v>14000</v>
      </c>
      <c r="F140" s="7"/>
      <c r="G140" s="7">
        <f t="shared" si="1"/>
        <v>14000</v>
      </c>
      <c r="H140" s="9"/>
    </row>
    <row r="141" spans="1:8" ht="12.75">
      <c r="A141" s="20" t="s">
        <v>140</v>
      </c>
      <c r="B141" s="7"/>
      <c r="C141" s="23"/>
      <c r="D141" s="7"/>
      <c r="E141" s="7">
        <v>14000</v>
      </c>
      <c r="F141" s="7"/>
      <c r="G141" s="7">
        <f t="shared" si="1"/>
        <v>14000</v>
      </c>
      <c r="H141" s="9"/>
    </row>
    <row r="142" spans="1:8" ht="12.75">
      <c r="A142" s="20" t="s">
        <v>141</v>
      </c>
      <c r="B142" s="7">
        <v>14000</v>
      </c>
      <c r="C142" s="23"/>
      <c r="D142" s="7"/>
      <c r="E142" s="7"/>
      <c r="F142" s="7"/>
      <c r="G142" s="7">
        <f t="shared" si="1"/>
        <v>14000</v>
      </c>
      <c r="H142" s="9"/>
    </row>
    <row r="143" spans="1:8" ht="12.75">
      <c r="A143" s="20" t="s">
        <v>142</v>
      </c>
      <c r="B143" s="7">
        <v>13600</v>
      </c>
      <c r="C143" s="23"/>
      <c r="D143" s="7"/>
      <c r="E143" s="7"/>
      <c r="F143" s="7"/>
      <c r="G143" s="7">
        <f>SUM(B143:F143)</f>
        <v>13600</v>
      </c>
      <c r="H143" s="9"/>
    </row>
    <row r="144" spans="1:8" ht="12.75">
      <c r="A144" s="20" t="s">
        <v>143</v>
      </c>
      <c r="B144" s="7">
        <v>14000</v>
      </c>
      <c r="C144" s="23"/>
      <c r="D144" s="7"/>
      <c r="E144" s="7"/>
      <c r="F144" s="7"/>
      <c r="G144" s="7">
        <f>SUM(B144:F144)</f>
        <v>14000</v>
      </c>
      <c r="H144" s="9"/>
    </row>
    <row r="145" spans="1:8" ht="12.75">
      <c r="A145" s="20" t="s">
        <v>144</v>
      </c>
      <c r="B145" s="7">
        <v>14000</v>
      </c>
      <c r="C145" s="23"/>
      <c r="D145" s="7"/>
      <c r="E145" s="7"/>
      <c r="F145" s="7"/>
      <c r="G145" s="7">
        <f>SUM(B145:F145)</f>
        <v>14000</v>
      </c>
      <c r="H145" s="9"/>
    </row>
    <row r="146" spans="1:8" ht="12.75">
      <c r="A146" s="20" t="s">
        <v>145</v>
      </c>
      <c r="B146" s="7">
        <v>14000</v>
      </c>
      <c r="C146" s="23"/>
      <c r="D146" s="7"/>
      <c r="E146" s="7"/>
      <c r="F146" s="7"/>
      <c r="G146" s="7">
        <f>SUM(B146:F146)</f>
        <v>14000</v>
      </c>
      <c r="H146" s="9">
        <f>SUM(G138:G146)</f>
        <v>125600.01000000001</v>
      </c>
    </row>
    <row r="147" spans="1:8" ht="12.75">
      <c r="A147" s="21" t="s">
        <v>5</v>
      </c>
      <c r="B147" s="7"/>
      <c r="C147" s="23"/>
      <c r="D147" s="7"/>
      <c r="E147" s="7"/>
      <c r="F147" s="7"/>
      <c r="G147" s="7"/>
      <c r="H147" s="9"/>
    </row>
    <row r="148" spans="1:8" ht="12.75">
      <c r="A148" s="20" t="s">
        <v>146</v>
      </c>
      <c r="B148" s="7"/>
      <c r="C148" s="23">
        <v>14000</v>
      </c>
      <c r="D148" s="7"/>
      <c r="E148" s="7"/>
      <c r="F148" s="7"/>
      <c r="G148" s="7">
        <f>SUM(B148:F148)</f>
        <v>14000</v>
      </c>
      <c r="H148" s="9"/>
    </row>
    <row r="149" spans="1:8" ht="12.75">
      <c r="A149" s="20" t="s">
        <v>147</v>
      </c>
      <c r="B149" s="7"/>
      <c r="C149" s="23">
        <v>14200.01</v>
      </c>
      <c r="D149" s="7"/>
      <c r="E149" s="7"/>
      <c r="F149" s="7"/>
      <c r="G149" s="7">
        <f>SUM(B149:F149)</f>
        <v>14200.01</v>
      </c>
      <c r="H149" s="9"/>
    </row>
    <row r="150" spans="1:8" ht="12.75">
      <c r="A150" s="20" t="s">
        <v>50</v>
      </c>
      <c r="B150" s="7"/>
      <c r="C150" s="23"/>
      <c r="D150" s="7"/>
      <c r="E150" s="7"/>
      <c r="F150" s="7">
        <v>14000</v>
      </c>
      <c r="G150" s="7">
        <f>SUM(B150:F150)</f>
        <v>14000</v>
      </c>
      <c r="H150" s="9"/>
    </row>
    <row r="151" spans="1:8" ht="12.75">
      <c r="A151" s="20" t="s">
        <v>148</v>
      </c>
      <c r="B151" s="7"/>
      <c r="C151" s="23"/>
      <c r="D151" s="7"/>
      <c r="E151" s="7"/>
      <c r="F151" s="7">
        <v>14000</v>
      </c>
      <c r="G151" s="7">
        <f>SUM(B151:F151)</f>
        <v>14000</v>
      </c>
      <c r="H151" s="9">
        <f>SUM(G148:G151)</f>
        <v>56200.01</v>
      </c>
    </row>
    <row r="152" spans="1:8" ht="12.75">
      <c r="A152" s="20"/>
      <c r="B152" s="7"/>
      <c r="C152" s="23"/>
      <c r="D152" s="7"/>
      <c r="E152" s="7"/>
      <c r="F152" s="7"/>
      <c r="G152" s="7"/>
      <c r="H152" s="9"/>
    </row>
    <row r="153" spans="1:8" ht="12.75">
      <c r="A153" s="20"/>
      <c r="B153" s="7"/>
      <c r="C153" s="19"/>
      <c r="D153" s="6"/>
      <c r="E153" s="6"/>
      <c r="F153" s="6"/>
      <c r="G153" s="7"/>
      <c r="H153" s="8"/>
    </row>
    <row r="154" spans="1:8" ht="13.5" thickBot="1">
      <c r="A154" s="22" t="s">
        <v>19</v>
      </c>
      <c r="B154" s="26">
        <f aca="true" t="shared" si="2" ref="B154:H154">SUM(B6:B153)</f>
        <v>235800</v>
      </c>
      <c r="C154" s="24">
        <f t="shared" si="2"/>
        <v>451600.1</v>
      </c>
      <c r="D154" s="4">
        <f t="shared" si="2"/>
        <v>28000</v>
      </c>
      <c r="E154" s="4">
        <f t="shared" si="2"/>
        <v>360200</v>
      </c>
      <c r="F154" s="4">
        <f t="shared" si="2"/>
        <v>718633.34</v>
      </c>
      <c r="G154" s="4">
        <f t="shared" si="2"/>
        <v>1794233.4400000002</v>
      </c>
      <c r="H154" s="5">
        <f t="shared" si="2"/>
        <v>1794233.4400000002</v>
      </c>
    </row>
    <row r="157" ht="12.75">
      <c r="A157" s="16"/>
    </row>
    <row r="158" ht="12.75">
      <c r="C158" s="18"/>
    </row>
  </sheetData>
  <mergeCells count="4">
    <mergeCell ref="A2:H2"/>
    <mergeCell ref="A4:H4"/>
    <mergeCell ref="A1:H1"/>
    <mergeCell ref="A3:H3"/>
  </mergeCells>
  <printOptions horizontalCentered="1"/>
  <pageMargins left="0.4724409448818898" right="0.35433070866141736" top="0.67" bottom="0.68" header="0" footer="0"/>
  <pageSetup horizontalDpi="600" verticalDpi="600" orientation="landscape" paperSize="9" scale="82" r:id="rId3"/>
  <headerFooter alignWithMargins="0">
    <oddFooter>&amp;LFuente: Fondo de Compensación del SOAT&amp;R&amp;P/&amp;N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jperales</dc:creator>
  <cp:keywords/>
  <dc:description/>
  <cp:lastModifiedBy>GSUAREZ</cp:lastModifiedBy>
  <cp:lastPrinted>2011-01-10T18:08:57Z</cp:lastPrinted>
  <dcterms:created xsi:type="dcterms:W3CDTF">2004-08-27T14:51:49Z</dcterms:created>
  <dcterms:modified xsi:type="dcterms:W3CDTF">2011-01-18T16:37:49Z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-763546960</vt:i4>
  </property>
  <property fmtid="{D5CDD505-2E9C-101B-9397-08002B2CF9AE}" pid="3" name="_EmailSubject">
    <vt:lpwstr/>
  </property>
  <property fmtid="{D5CDD505-2E9C-101B-9397-08002B2CF9AE}" pid="4" name="_AuthorEmail">
    <vt:lpwstr>JPortales@mtc.gob.pe</vt:lpwstr>
  </property>
  <property fmtid="{D5CDD505-2E9C-101B-9397-08002B2CF9AE}" pid="5" name="_AuthorEmailDisplayName">
    <vt:lpwstr>Portales Segura, Jaime Orlando</vt:lpwstr>
  </property>
  <property fmtid="{D5CDD505-2E9C-101B-9397-08002B2CF9AE}" pid="6" name="_ReviewingToolsShownOnce">
    <vt:lpwstr/>
  </property>
</Properties>
</file>